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5135" windowHeight="7620"/>
  </bookViews>
  <sheets>
    <sheet name="CDRatio" sheetId="1" r:id="rId1"/>
  </sheets>
  <calcPr calcId="124519"/>
</workbook>
</file>

<file path=xl/calcChain.xml><?xml version="1.0" encoding="utf-8"?>
<calcChain xmlns="http://schemas.openxmlformats.org/spreadsheetml/2006/main">
  <c r="O18" i="1"/>
  <c r="O14"/>
  <c r="O10"/>
  <c r="N20"/>
  <c r="O20" s="1"/>
  <c r="N19"/>
  <c r="O19" s="1"/>
  <c r="N18"/>
  <c r="N17"/>
  <c r="O17" s="1"/>
  <c r="N16"/>
  <c r="O16" s="1"/>
  <c r="N15"/>
  <c r="O15" s="1"/>
  <c r="N14"/>
  <c r="N13"/>
  <c r="O13" s="1"/>
  <c r="N12"/>
  <c r="O12" s="1"/>
  <c r="N11"/>
  <c r="O11" s="1"/>
  <c r="N10"/>
  <c r="N9"/>
  <c r="O9" s="1"/>
  <c r="N8"/>
  <c r="O8" s="1"/>
  <c r="M21"/>
  <c r="M23" s="1"/>
  <c r="K23"/>
  <c r="L23" s="1"/>
  <c r="J23"/>
  <c r="I23"/>
  <c r="H23"/>
  <c r="G23"/>
  <c r="E23"/>
  <c r="D23"/>
  <c r="C23"/>
  <c r="N22"/>
  <c r="G21"/>
  <c r="L21" s="1"/>
  <c r="G12"/>
  <c r="L12" s="1"/>
  <c r="F21"/>
  <c r="F23" s="1"/>
  <c r="N21" l="1"/>
  <c r="O21" s="1"/>
  <c r="N23" l="1"/>
  <c r="O23" s="1"/>
</calcChain>
</file>

<file path=xl/sharedStrings.xml><?xml version="1.0" encoding="utf-8"?>
<sst xmlns="http://schemas.openxmlformats.org/spreadsheetml/2006/main" count="37" uniqueCount="34">
  <si>
    <t xml:space="preserve"> </t>
  </si>
  <si>
    <t>DISTRICT WISE CD RATIO AS ON 31.12.2024</t>
  </si>
  <si>
    <t>No. in Actual and Amount in Crore</t>
  </si>
  <si>
    <t>Deposits</t>
  </si>
  <si>
    <t>Advances</t>
  </si>
  <si>
    <t>SR.</t>
  </si>
  <si>
    <t>Name of District</t>
  </si>
  <si>
    <t>Branch</t>
  </si>
  <si>
    <t>Rural</t>
  </si>
  <si>
    <t>Semi-Urban</t>
  </si>
  <si>
    <t xml:space="preserve">Urban </t>
  </si>
  <si>
    <t>Total</t>
  </si>
  <si>
    <t>CD Ratio</t>
  </si>
  <si>
    <t>TEHRI GARHWAL</t>
  </si>
  <si>
    <t>CHAMOLI</t>
  </si>
  <si>
    <t>ALMORA</t>
  </si>
  <si>
    <t>BAGESHWAR</t>
  </si>
  <si>
    <t>CHAMPAWAT</t>
  </si>
  <si>
    <t>RUDRA PRAYAG</t>
  </si>
  <si>
    <t>PAURI GARHWAL</t>
  </si>
  <si>
    <t>DEHRADUN</t>
  </si>
  <si>
    <t>NAINITAL</t>
  </si>
  <si>
    <t>UDAM SINGH NAGAR</t>
  </si>
  <si>
    <t>PITHORAGARH</t>
  </si>
  <si>
    <t>HARIDWAR</t>
  </si>
  <si>
    <t>UTTAR KASHI</t>
  </si>
  <si>
    <t>SLBC - 01</t>
  </si>
  <si>
    <t>CD Ratio (Within State Adv)</t>
  </si>
  <si>
    <t>Outside State Advances          (B)</t>
  </si>
  <si>
    <t>Total Adavances         (A+B)</t>
  </si>
  <si>
    <t>Total                 (A)</t>
  </si>
  <si>
    <t>RIDF</t>
  </si>
  <si>
    <t>TOTAL ( ALL DISTT + RIDF)</t>
  </si>
  <si>
    <t>TOTAL ALL DISTT</t>
  </si>
</sst>
</file>

<file path=xl/styles.xml><?xml version="1.0" encoding="utf-8"?>
<styleSheet xmlns="http://schemas.openxmlformats.org/spreadsheetml/2006/main">
  <fonts count="10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Arial"/>
      <family val="2"/>
    </font>
    <font>
      <b/>
      <sz val="16"/>
      <color theme="0"/>
      <name val="Calibri"/>
      <family val="2"/>
      <scheme val="minor"/>
    </font>
    <font>
      <b/>
      <u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/>
    <xf numFmtId="2" fontId="3" fillId="0" borderId="2" xfId="0" applyNumberFormat="1" applyFont="1" applyBorder="1"/>
    <xf numFmtId="2" fontId="3" fillId="2" borderId="2" xfId="0" applyNumberFormat="1" applyFont="1" applyFill="1" applyBorder="1"/>
    <xf numFmtId="2" fontId="2" fillId="0" borderId="2" xfId="0" applyNumberFormat="1" applyFont="1" applyBorder="1"/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right"/>
    </xf>
    <xf numFmtId="2" fontId="2" fillId="2" borderId="2" xfId="0" applyNumberFormat="1" applyFont="1" applyFill="1" applyBorder="1"/>
    <xf numFmtId="2" fontId="3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23"/>
  <sheetViews>
    <sheetView tabSelected="1" zoomScale="87" zoomScaleNormal="87" workbookViewId="0">
      <selection activeCell="M9" sqref="M9"/>
    </sheetView>
  </sheetViews>
  <sheetFormatPr defaultColWidth="9.6640625" defaultRowHeight="15.75"/>
  <cols>
    <col min="1" max="1" width="3.5546875" style="2" customWidth="1"/>
    <col min="2" max="2" width="30.6640625" style="2" customWidth="1"/>
    <col min="3" max="3" width="8" style="2" customWidth="1"/>
    <col min="4" max="4" width="12.77734375" style="2" customWidth="1"/>
    <col min="5" max="5" width="12.21875" style="2" customWidth="1"/>
    <col min="6" max="6" width="9.44140625" style="2" customWidth="1"/>
    <col min="7" max="7" width="12.44140625" style="2" customWidth="1"/>
    <col min="8" max="8" width="11.6640625" style="2" customWidth="1"/>
    <col min="9" max="9" width="9.6640625" style="2" bestFit="1" customWidth="1"/>
    <col min="10" max="11" width="11.109375" style="2" customWidth="1"/>
    <col min="12" max="12" width="10.5546875" style="2" customWidth="1"/>
    <col min="13" max="244" width="9.6640625" style="1" customWidth="1"/>
  </cols>
  <sheetData>
    <row r="1" spans="1:244" ht="24.75" customHeight="1">
      <c r="A1" s="6" t="s">
        <v>0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N1" s="14" t="s">
        <v>26</v>
      </c>
      <c r="O1" s="14"/>
    </row>
    <row r="2" spans="1:244" ht="24.75" customHeight="1">
      <c r="A2" s="6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244" ht="24.75" customHeight="1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244" ht="18.75" customHeight="1">
      <c r="A4" s="3"/>
      <c r="B4" s="16" t="s">
        <v>2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244" ht="18.75" hidden="1" customHeight="1">
      <c r="A5" s="3"/>
      <c r="B5" s="4"/>
      <c r="C5" s="7"/>
      <c r="D5" s="5"/>
      <c r="E5" s="5"/>
      <c r="F5" s="5"/>
      <c r="G5" s="5"/>
      <c r="H5" s="5"/>
      <c r="I5" s="5"/>
      <c r="J5" s="5"/>
      <c r="K5" s="5"/>
      <c r="L5" s="7"/>
    </row>
    <row r="6" spans="1:244" ht="19.5" customHeight="1">
      <c r="A6" s="9"/>
      <c r="B6" s="9"/>
      <c r="C6" s="9"/>
      <c r="D6" s="17" t="s">
        <v>3</v>
      </c>
      <c r="E6" s="17"/>
      <c r="F6" s="17"/>
      <c r="G6" s="17"/>
      <c r="H6" s="17" t="s">
        <v>4</v>
      </c>
      <c r="I6" s="17"/>
      <c r="J6" s="17"/>
      <c r="K6" s="17"/>
      <c r="L6" s="18" t="s">
        <v>27</v>
      </c>
      <c r="M6" s="17" t="s">
        <v>28</v>
      </c>
      <c r="N6" s="17" t="s">
        <v>29</v>
      </c>
      <c r="O6" s="17" t="s">
        <v>12</v>
      </c>
    </row>
    <row r="7" spans="1:244" ht="51" customHeight="1">
      <c r="A7" s="19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20" t="s">
        <v>10</v>
      </c>
      <c r="G7" s="20" t="s">
        <v>11</v>
      </c>
      <c r="H7" s="19" t="s">
        <v>8</v>
      </c>
      <c r="I7" s="19" t="s">
        <v>9</v>
      </c>
      <c r="J7" s="20" t="s">
        <v>10</v>
      </c>
      <c r="K7" s="20" t="s">
        <v>30</v>
      </c>
      <c r="L7" s="21"/>
      <c r="M7" s="17"/>
      <c r="N7" s="17"/>
      <c r="O7" s="17"/>
    </row>
    <row r="8" spans="1:244">
      <c r="A8" s="9">
        <v>1</v>
      </c>
      <c r="B8" s="9" t="s">
        <v>15</v>
      </c>
      <c r="C8" s="9">
        <v>156</v>
      </c>
      <c r="D8" s="25">
        <v>4429.1499999999996</v>
      </c>
      <c r="E8" s="28">
        <v>4138.3599999999997</v>
      </c>
      <c r="F8" s="25">
        <v>44.25</v>
      </c>
      <c r="G8" s="25">
        <v>8611.76</v>
      </c>
      <c r="H8" s="25">
        <v>1015.03</v>
      </c>
      <c r="I8" s="25">
        <v>1290.01</v>
      </c>
      <c r="J8" s="25">
        <v>79.849999999999994</v>
      </c>
      <c r="K8" s="25">
        <v>2384.89</v>
      </c>
      <c r="L8" s="25">
        <v>27.69</v>
      </c>
      <c r="M8" s="25">
        <v>0.55000000000000004</v>
      </c>
      <c r="N8" s="25">
        <f>K8+M8</f>
        <v>2385.44</v>
      </c>
      <c r="O8" s="25">
        <f>N8/G8*100</f>
        <v>27.699796557265877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</row>
    <row r="9" spans="1:244">
      <c r="A9" s="9">
        <v>2</v>
      </c>
      <c r="B9" s="9" t="s">
        <v>16</v>
      </c>
      <c r="C9" s="9">
        <v>58</v>
      </c>
      <c r="D9" s="25">
        <v>2544.36</v>
      </c>
      <c r="E9" s="28">
        <v>97.97</v>
      </c>
      <c r="F9" s="25">
        <v>0</v>
      </c>
      <c r="G9" s="25">
        <v>2642.33</v>
      </c>
      <c r="H9" s="25">
        <v>588.6</v>
      </c>
      <c r="I9" s="25">
        <v>61.61</v>
      </c>
      <c r="J9" s="25">
        <v>4.37</v>
      </c>
      <c r="K9" s="25">
        <v>654.58000000000004</v>
      </c>
      <c r="L9" s="25">
        <v>24.77</v>
      </c>
      <c r="M9" s="25"/>
      <c r="N9" s="25">
        <f t="shared" ref="N9:N21" si="0">K9+M9</f>
        <v>654.58000000000004</v>
      </c>
      <c r="O9" s="25">
        <f t="shared" ref="O9:O21" si="1">N9/G9*100</f>
        <v>24.772833067784873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spans="1:244">
      <c r="A10" s="9">
        <v>3</v>
      </c>
      <c r="B10" s="9" t="s">
        <v>14</v>
      </c>
      <c r="C10" s="9">
        <v>105</v>
      </c>
      <c r="D10" s="25">
        <v>3039.59</v>
      </c>
      <c r="E10" s="28">
        <v>2366.9899999999998</v>
      </c>
      <c r="F10" s="25">
        <v>0</v>
      </c>
      <c r="G10" s="25">
        <v>5406.58</v>
      </c>
      <c r="H10" s="25">
        <v>834.28</v>
      </c>
      <c r="I10" s="25">
        <v>605.04</v>
      </c>
      <c r="J10" s="25">
        <v>12.89</v>
      </c>
      <c r="K10" s="25">
        <v>1452.21</v>
      </c>
      <c r="L10" s="25">
        <v>26.86</v>
      </c>
      <c r="M10" s="25">
        <v>905.66</v>
      </c>
      <c r="N10" s="25">
        <f t="shared" si="0"/>
        <v>2357.87</v>
      </c>
      <c r="O10" s="25">
        <f t="shared" si="1"/>
        <v>43.611118303992541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spans="1:244">
      <c r="A11" s="9">
        <v>4</v>
      </c>
      <c r="B11" s="9" t="s">
        <v>17</v>
      </c>
      <c r="C11" s="9">
        <v>70</v>
      </c>
      <c r="D11" s="25">
        <v>2338.08</v>
      </c>
      <c r="E11" s="28">
        <v>682.39</v>
      </c>
      <c r="F11" s="25">
        <v>138.88999999999999</v>
      </c>
      <c r="G11" s="25">
        <v>3159.36</v>
      </c>
      <c r="H11" s="25">
        <v>723.4</v>
      </c>
      <c r="I11" s="25">
        <v>324.64</v>
      </c>
      <c r="J11" s="25">
        <v>77.19</v>
      </c>
      <c r="K11" s="25">
        <v>1125.23</v>
      </c>
      <c r="L11" s="25">
        <v>35.619999999999997</v>
      </c>
      <c r="M11" s="25">
        <v>1681.84</v>
      </c>
      <c r="N11" s="25">
        <f t="shared" si="0"/>
        <v>2807.0699999999997</v>
      </c>
      <c r="O11" s="25">
        <f t="shared" si="1"/>
        <v>88.849323913704026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spans="1:244">
      <c r="A12" s="9">
        <v>5</v>
      </c>
      <c r="B12" s="9" t="s">
        <v>20</v>
      </c>
      <c r="C12" s="9">
        <v>638</v>
      </c>
      <c r="D12" s="25">
        <v>9438.2000000000007</v>
      </c>
      <c r="E12" s="28">
        <v>10116.74</v>
      </c>
      <c r="F12" s="25">
        <v>77217.429999999993</v>
      </c>
      <c r="G12" s="25">
        <f>SUM(D12:F12)</f>
        <v>96772.37</v>
      </c>
      <c r="H12" s="25">
        <v>2971.2</v>
      </c>
      <c r="I12" s="25">
        <v>7245.96</v>
      </c>
      <c r="J12" s="25">
        <v>29469.68</v>
      </c>
      <c r="K12" s="25">
        <v>39686.839999999997</v>
      </c>
      <c r="L12" s="25">
        <f>K12/G12*100</f>
        <v>41.010507441328556</v>
      </c>
      <c r="M12" s="25">
        <v>373.93</v>
      </c>
      <c r="N12" s="25">
        <f t="shared" si="0"/>
        <v>40060.769999999997</v>
      </c>
      <c r="O12" s="25">
        <f t="shared" si="1"/>
        <v>41.396909055756304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spans="1:244">
      <c r="A13" s="9">
        <v>6</v>
      </c>
      <c r="B13" s="9" t="s">
        <v>24</v>
      </c>
      <c r="C13" s="9">
        <v>315</v>
      </c>
      <c r="D13" s="25">
        <v>6530.97</v>
      </c>
      <c r="E13" s="28">
        <v>3544.46</v>
      </c>
      <c r="F13" s="25">
        <v>20837.439999999999</v>
      </c>
      <c r="G13" s="25">
        <v>30912.87</v>
      </c>
      <c r="H13" s="25">
        <v>4515.8900000000003</v>
      </c>
      <c r="I13" s="25">
        <v>1944.8</v>
      </c>
      <c r="J13" s="25">
        <v>12762.83</v>
      </c>
      <c r="K13" s="25">
        <v>19223.52</v>
      </c>
      <c r="L13" s="25">
        <v>62.19</v>
      </c>
      <c r="M13" s="25">
        <v>2814.91</v>
      </c>
      <c r="N13" s="25">
        <f t="shared" si="0"/>
        <v>22038.43</v>
      </c>
      <c r="O13" s="25">
        <f t="shared" si="1"/>
        <v>71.292086435196737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spans="1:244">
      <c r="A14" s="9">
        <v>7</v>
      </c>
      <c r="B14" s="9" t="s">
        <v>21</v>
      </c>
      <c r="C14" s="9">
        <v>285</v>
      </c>
      <c r="D14" s="25">
        <v>6305.44</v>
      </c>
      <c r="E14" s="28">
        <v>5482.98</v>
      </c>
      <c r="F14" s="25">
        <v>15630.52</v>
      </c>
      <c r="G14" s="25">
        <v>27418.94</v>
      </c>
      <c r="H14" s="25">
        <v>2272.6</v>
      </c>
      <c r="I14" s="25">
        <v>1851.47</v>
      </c>
      <c r="J14" s="25">
        <v>10627.11</v>
      </c>
      <c r="K14" s="25">
        <v>14751.18</v>
      </c>
      <c r="L14" s="25">
        <v>53.8</v>
      </c>
      <c r="M14" s="25">
        <v>13.78</v>
      </c>
      <c r="N14" s="25">
        <f t="shared" si="0"/>
        <v>14764.960000000001</v>
      </c>
      <c r="O14" s="25">
        <f t="shared" si="1"/>
        <v>53.849492358202035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>
      <c r="A15" s="9">
        <v>8</v>
      </c>
      <c r="B15" s="9" t="s">
        <v>19</v>
      </c>
      <c r="C15" s="9">
        <v>208</v>
      </c>
      <c r="D15" s="25">
        <v>6050.13</v>
      </c>
      <c r="E15" s="28">
        <v>6331.04</v>
      </c>
      <c r="F15" s="25">
        <v>126.06</v>
      </c>
      <c r="G15" s="25">
        <v>12507.23</v>
      </c>
      <c r="H15" s="25">
        <v>1532.27</v>
      </c>
      <c r="I15" s="25">
        <v>1848.55</v>
      </c>
      <c r="J15" s="25">
        <v>63.26</v>
      </c>
      <c r="K15" s="25">
        <v>3444.08</v>
      </c>
      <c r="L15" s="25">
        <v>27.54</v>
      </c>
      <c r="M15" s="25">
        <v>21.85</v>
      </c>
      <c r="N15" s="25">
        <f t="shared" si="0"/>
        <v>3465.93</v>
      </c>
      <c r="O15" s="25">
        <f t="shared" si="1"/>
        <v>27.711411719461466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>
      <c r="A16" s="9">
        <v>9</v>
      </c>
      <c r="B16" s="9" t="s">
        <v>23</v>
      </c>
      <c r="C16" s="9">
        <v>116</v>
      </c>
      <c r="D16" s="25">
        <v>3070.12</v>
      </c>
      <c r="E16" s="28">
        <v>2959.84</v>
      </c>
      <c r="F16" s="25">
        <v>291.37</v>
      </c>
      <c r="G16" s="25">
        <v>6321.33</v>
      </c>
      <c r="H16" s="25">
        <v>950.32</v>
      </c>
      <c r="I16" s="25">
        <v>906.29</v>
      </c>
      <c r="J16" s="25">
        <v>241.75</v>
      </c>
      <c r="K16" s="25">
        <v>2098.36</v>
      </c>
      <c r="L16" s="25">
        <v>33.19</v>
      </c>
      <c r="M16" s="25">
        <v>41.42</v>
      </c>
      <c r="N16" s="25">
        <f t="shared" si="0"/>
        <v>2139.7800000000002</v>
      </c>
      <c r="O16" s="25">
        <f t="shared" si="1"/>
        <v>33.85015495156874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>
      <c r="A17" s="9">
        <v>10</v>
      </c>
      <c r="B17" s="9" t="s">
        <v>18</v>
      </c>
      <c r="C17" s="9">
        <v>55</v>
      </c>
      <c r="D17" s="25">
        <v>2879.6</v>
      </c>
      <c r="E17" s="28">
        <v>214.34</v>
      </c>
      <c r="F17" s="25">
        <v>0</v>
      </c>
      <c r="G17" s="25">
        <v>3093.94</v>
      </c>
      <c r="H17" s="25">
        <v>821.53</v>
      </c>
      <c r="I17" s="25">
        <v>69.63</v>
      </c>
      <c r="J17" s="25">
        <v>1.95</v>
      </c>
      <c r="K17" s="25">
        <v>893.11</v>
      </c>
      <c r="L17" s="25">
        <v>28.87</v>
      </c>
      <c r="M17" s="25"/>
      <c r="N17" s="25">
        <f t="shared" si="0"/>
        <v>893.11</v>
      </c>
      <c r="O17" s="25">
        <f t="shared" si="1"/>
        <v>28.866429213236195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>
      <c r="A18" s="9">
        <v>11</v>
      </c>
      <c r="B18" s="9" t="s">
        <v>13</v>
      </c>
      <c r="C18" s="9">
        <v>153</v>
      </c>
      <c r="D18" s="25">
        <v>4784.25</v>
      </c>
      <c r="E18" s="28">
        <v>2624.02</v>
      </c>
      <c r="F18" s="25">
        <v>526.11</v>
      </c>
      <c r="G18" s="25">
        <v>7934.38</v>
      </c>
      <c r="H18" s="25">
        <v>1376.41</v>
      </c>
      <c r="I18" s="25">
        <v>827.01</v>
      </c>
      <c r="J18" s="25">
        <v>287.38</v>
      </c>
      <c r="K18" s="25">
        <v>2490.8000000000002</v>
      </c>
      <c r="L18" s="25">
        <v>31.39</v>
      </c>
      <c r="M18" s="25">
        <v>197.24</v>
      </c>
      <c r="N18" s="25">
        <f t="shared" si="0"/>
        <v>2688.04</v>
      </c>
      <c r="O18" s="25">
        <f t="shared" si="1"/>
        <v>33.878387473249326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>
      <c r="A19" s="9">
        <v>12</v>
      </c>
      <c r="B19" s="9" t="s">
        <v>22</v>
      </c>
      <c r="C19" s="9">
        <v>353</v>
      </c>
      <c r="D19" s="25">
        <v>4117.53</v>
      </c>
      <c r="E19" s="28">
        <v>6438.84</v>
      </c>
      <c r="F19" s="25">
        <v>12271.05</v>
      </c>
      <c r="G19" s="25">
        <v>22827.42</v>
      </c>
      <c r="H19" s="25">
        <v>3944.09</v>
      </c>
      <c r="I19" s="25">
        <v>6344.84</v>
      </c>
      <c r="J19" s="25">
        <v>13677.04</v>
      </c>
      <c r="K19" s="25">
        <v>23965.97</v>
      </c>
      <c r="L19" s="25">
        <v>104.99</v>
      </c>
      <c r="M19" s="25">
        <v>1416.96</v>
      </c>
      <c r="N19" s="25">
        <f t="shared" si="0"/>
        <v>25382.93</v>
      </c>
      <c r="O19" s="25">
        <f t="shared" si="1"/>
        <v>111.19491383607961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>
      <c r="A20" s="9">
        <v>13</v>
      </c>
      <c r="B20" s="9" t="s">
        <v>25</v>
      </c>
      <c r="C20" s="9">
        <v>73</v>
      </c>
      <c r="D20" s="25">
        <v>1614.47</v>
      </c>
      <c r="E20" s="28">
        <v>1516.21</v>
      </c>
      <c r="F20" s="25">
        <v>0</v>
      </c>
      <c r="G20" s="25">
        <v>3130.68</v>
      </c>
      <c r="H20" s="25">
        <v>883.76</v>
      </c>
      <c r="I20" s="25">
        <v>737.11</v>
      </c>
      <c r="J20" s="25">
        <v>11.21</v>
      </c>
      <c r="K20" s="25">
        <v>1632.08</v>
      </c>
      <c r="L20" s="25">
        <v>52.13</v>
      </c>
      <c r="M20" s="25"/>
      <c r="N20" s="25">
        <f t="shared" si="0"/>
        <v>1632.08</v>
      </c>
      <c r="O20" s="25">
        <f t="shared" si="1"/>
        <v>52.131805230812475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s="8" customFormat="1">
      <c r="A21" s="10"/>
      <c r="B21" s="11" t="s">
        <v>33</v>
      </c>
      <c r="C21" s="11">
        <v>2585</v>
      </c>
      <c r="D21" s="26">
        <v>57141.89</v>
      </c>
      <c r="E21" s="29">
        <v>46514.18</v>
      </c>
      <c r="F21" s="26">
        <f>SUM(F8:F20)</f>
        <v>127083.12</v>
      </c>
      <c r="G21" s="26">
        <f>SUM(G8:G20)</f>
        <v>230739.19</v>
      </c>
      <c r="H21" s="26">
        <v>22429.38</v>
      </c>
      <c r="I21" s="26">
        <v>24056.959999999999</v>
      </c>
      <c r="J21" s="26">
        <v>67316.509999999995</v>
      </c>
      <c r="K21" s="26">
        <v>113802.85</v>
      </c>
      <c r="L21" s="26">
        <f>K21/G21*100</f>
        <v>49.3209887752488</v>
      </c>
      <c r="M21" s="26">
        <f>SUM(M8:M20)</f>
        <v>7468.1399999999994</v>
      </c>
      <c r="N21" s="26">
        <f t="shared" si="0"/>
        <v>121270.99</v>
      </c>
      <c r="O21" s="26">
        <f t="shared" si="1"/>
        <v>52.557604107043979</v>
      </c>
    </row>
    <row r="22" spans="1:244" s="1" customFormat="1">
      <c r="A22" s="9"/>
      <c r="B22" s="11" t="s">
        <v>31</v>
      </c>
      <c r="C22" s="22"/>
      <c r="D22" s="23"/>
      <c r="E22" s="24"/>
      <c r="F22" s="23"/>
      <c r="G22" s="23"/>
      <c r="H22" s="23"/>
      <c r="I22" s="23"/>
      <c r="J22" s="23"/>
      <c r="K22" s="23">
        <v>3358.09</v>
      </c>
      <c r="L22" s="25"/>
      <c r="M22" s="25"/>
      <c r="N22" s="23">
        <f>K22</f>
        <v>3358.09</v>
      </c>
      <c r="O22" s="25"/>
    </row>
    <row r="23" spans="1:244">
      <c r="A23" s="9"/>
      <c r="B23" s="11" t="s">
        <v>32</v>
      </c>
      <c r="C23" s="11">
        <f t="shared" ref="C23:J23" si="2">C21+C22</f>
        <v>2585</v>
      </c>
      <c r="D23" s="26">
        <f t="shared" si="2"/>
        <v>57141.89</v>
      </c>
      <c r="E23" s="26">
        <f t="shared" si="2"/>
        <v>46514.18</v>
      </c>
      <c r="F23" s="26">
        <f t="shared" si="2"/>
        <v>127083.12</v>
      </c>
      <c r="G23" s="26">
        <f t="shared" si="2"/>
        <v>230739.19</v>
      </c>
      <c r="H23" s="26">
        <f t="shared" si="2"/>
        <v>22429.38</v>
      </c>
      <c r="I23" s="26">
        <f t="shared" si="2"/>
        <v>24056.959999999999</v>
      </c>
      <c r="J23" s="26">
        <f t="shared" si="2"/>
        <v>67316.509999999995</v>
      </c>
      <c r="K23" s="26">
        <f>K21+K22</f>
        <v>117160.94</v>
      </c>
      <c r="L23" s="26">
        <f>K23/G23*100</f>
        <v>50.776350562728425</v>
      </c>
      <c r="M23" s="26">
        <f>M21+M22</f>
        <v>7468.1399999999994</v>
      </c>
      <c r="N23" s="27">
        <f>N21+N22</f>
        <v>124629.08</v>
      </c>
      <c r="O23" s="26">
        <f t="shared" ref="O23" si="3">N23/G23*100</f>
        <v>54.012965894523603</v>
      </c>
    </row>
  </sheetData>
  <sortState ref="B8:O20">
    <sortCondition ref="B8"/>
  </sortState>
  <mergeCells count="11">
    <mergeCell ref="N1:O1"/>
    <mergeCell ref="A3:O3"/>
    <mergeCell ref="B4:O4"/>
    <mergeCell ref="L6:L7"/>
    <mergeCell ref="M6:M7"/>
    <mergeCell ref="N6:N7"/>
    <mergeCell ref="O6:O7"/>
    <mergeCell ref="D6:G6"/>
    <mergeCell ref="H6:K6"/>
    <mergeCell ref="B1:L1"/>
    <mergeCell ref="B2:L2"/>
  </mergeCells>
  <printOptions horizontalCentered="1" verticalCentered="1"/>
  <pageMargins left="0.55118110236220497" right="0.31496062992126" top="0.118110236220472" bottom="0.118110236220472" header="0" footer="0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CDRatio</vt:lpstr>
    </vt:vector>
  </TitlesOfParts>
  <Company>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sbi</cp:lastModifiedBy>
  <cp:lastPrinted>2025-01-22T05:32:21Z</cp:lastPrinted>
  <dcterms:created xsi:type="dcterms:W3CDTF">2013-06-28T06:52:05Z</dcterms:created>
  <dcterms:modified xsi:type="dcterms:W3CDTF">2025-01-22T07:13:12Z</dcterms:modified>
</cp:coreProperties>
</file>