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/>
  </bookViews>
  <sheets>
    <sheet name="CDRatio" sheetId="1" r:id="rId1"/>
  </sheets>
  <calcPr calcId="124519"/>
</workbook>
</file>

<file path=xl/calcChain.xml><?xml version="1.0" encoding="utf-8"?>
<calcChain xmlns="http://schemas.openxmlformats.org/spreadsheetml/2006/main">
  <c r="K53" i="1"/>
  <c r="J53"/>
  <c r="I53"/>
  <c r="H53"/>
  <c r="G53"/>
  <c r="F53"/>
  <c r="E53"/>
  <c r="D53"/>
  <c r="C53"/>
  <c r="O49"/>
  <c r="O48"/>
  <c r="O32"/>
  <c r="O27"/>
  <c r="O26"/>
  <c r="O15"/>
  <c r="O12"/>
  <c r="O11"/>
  <c r="O10"/>
  <c r="O9"/>
  <c r="O8"/>
  <c r="M44"/>
  <c r="M50"/>
  <c r="N50" s="1"/>
  <c r="O50" s="1"/>
  <c r="M25"/>
  <c r="N25" s="1"/>
  <c r="O25" s="1"/>
  <c r="M21"/>
  <c r="N21" s="1"/>
  <c r="O21" s="1"/>
  <c r="M11"/>
  <c r="N52"/>
  <c r="N49"/>
  <c r="N48"/>
  <c r="N47"/>
  <c r="O47" s="1"/>
  <c r="N46"/>
  <c r="O46" s="1"/>
  <c r="N45"/>
  <c r="O45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N31"/>
  <c r="O31" s="1"/>
  <c r="N30"/>
  <c r="O30" s="1"/>
  <c r="N29"/>
  <c r="O29" s="1"/>
  <c r="N27"/>
  <c r="N26"/>
  <c r="N24"/>
  <c r="N23"/>
  <c r="O23" s="1"/>
  <c r="N20"/>
  <c r="O20" s="1"/>
  <c r="N19"/>
  <c r="O19" s="1"/>
  <c r="N18"/>
  <c r="O18" s="1"/>
  <c r="N17"/>
  <c r="O17" s="1"/>
  <c r="N16"/>
  <c r="O16" s="1"/>
  <c r="N15"/>
  <c r="N14"/>
  <c r="O14" s="1"/>
  <c r="N13"/>
  <c r="O13" s="1"/>
  <c r="N12"/>
  <c r="N11"/>
  <c r="N10"/>
  <c r="N9"/>
  <c r="N8"/>
  <c r="L51"/>
  <c r="L28"/>
  <c r="L21"/>
  <c r="L22"/>
  <c r="L11"/>
  <c r="L8"/>
  <c r="G51"/>
  <c r="F51"/>
  <c r="G28"/>
  <c r="F28"/>
  <c r="G22"/>
  <c r="F22"/>
  <c r="G11"/>
  <c r="F11"/>
  <c r="G8"/>
  <c r="M22" l="1"/>
  <c r="N22" s="1"/>
  <c r="O22" s="1"/>
  <c r="L53"/>
  <c r="N44"/>
  <c r="O44" s="1"/>
  <c r="M28" l="1"/>
  <c r="M51" s="1"/>
  <c r="N51" s="1"/>
  <c r="N53" s="1"/>
  <c r="O53" s="1"/>
  <c r="O51" l="1"/>
  <c r="N28"/>
  <c r="O28" s="1"/>
</calcChain>
</file>

<file path=xl/sharedStrings.xml><?xml version="1.0" encoding="utf-8"?>
<sst xmlns="http://schemas.openxmlformats.org/spreadsheetml/2006/main" count="66" uniqueCount="63">
  <si>
    <t xml:space="preserve"> </t>
  </si>
  <si>
    <t>No. in Actual and Amount in Crore</t>
  </si>
  <si>
    <t>Deposits</t>
  </si>
  <si>
    <t>Advances</t>
  </si>
  <si>
    <t>SR.</t>
  </si>
  <si>
    <t>Branch</t>
  </si>
  <si>
    <t>Rural</t>
  </si>
  <si>
    <t>Semi-Urban</t>
  </si>
  <si>
    <t xml:space="preserve">Urban </t>
  </si>
  <si>
    <t>Total</t>
  </si>
  <si>
    <t>CD Ratio</t>
  </si>
  <si>
    <t>STATE BANK OF INDIA</t>
  </si>
  <si>
    <t>PUNJAB NATIONAL BANK</t>
  </si>
  <si>
    <t>BANK OF BARODA</t>
  </si>
  <si>
    <t>Total Lead Banks</t>
  </si>
  <si>
    <t>UNION BANK OF INDIA</t>
  </si>
  <si>
    <t>CANARA BANK</t>
  </si>
  <si>
    <t>CENTRAL BANK OF INDIA</t>
  </si>
  <si>
    <t>PUNJAB AND SIND BANK</t>
  </si>
  <si>
    <t>UCO BANK</t>
  </si>
  <si>
    <t>INDIAN OVERSEAS BANK</t>
  </si>
  <si>
    <t>BANK OF INDIA</t>
  </si>
  <si>
    <t>INDIAN BANK</t>
  </si>
  <si>
    <t>BANK OF MAHARASHTRA</t>
  </si>
  <si>
    <t>Total Non-Lead Banks</t>
  </si>
  <si>
    <t>Total N. Banks (A + B)</t>
  </si>
  <si>
    <t>UTTARAKHAND G.B</t>
  </si>
  <si>
    <t>PRATHAMA U.P GRAMIN BANK</t>
  </si>
  <si>
    <t>Total R.R.B.</t>
  </si>
  <si>
    <t>CO-OPERATIVE BANK</t>
  </si>
  <si>
    <t>Total Cooperative</t>
  </si>
  <si>
    <t>Total (C+D+E)</t>
  </si>
  <si>
    <t>THE NAINITAL BANK LTD</t>
  </si>
  <si>
    <t>AXIS BANK</t>
  </si>
  <si>
    <t>ICICI BANK</t>
  </si>
  <si>
    <t>IDBI BANK</t>
  </si>
  <si>
    <t>HDFC BANK</t>
  </si>
  <si>
    <t>J &amp; K BANK</t>
  </si>
  <si>
    <t>FEDERAL BANK</t>
  </si>
  <si>
    <t>INDUSIND BANK</t>
  </si>
  <si>
    <t>SOUTH INDIAN BANK</t>
  </si>
  <si>
    <t>KARNATAKA BANK</t>
  </si>
  <si>
    <t>YES BANK</t>
  </si>
  <si>
    <t>KOTAK MAHINDRA BANK</t>
  </si>
  <si>
    <t>BANDHAN BANK</t>
  </si>
  <si>
    <t>IDFC FIRST BANK</t>
  </si>
  <si>
    <t>RBL BANK</t>
  </si>
  <si>
    <t>Total Private Bank</t>
  </si>
  <si>
    <t>UJJIVAN SMALL FIN. BANK</t>
  </si>
  <si>
    <t>UTKARSH SMALL FIN. BANK</t>
  </si>
  <si>
    <t>JANA SMALL FIN. BANK</t>
  </si>
  <si>
    <t>SHIVALIK SMALL FINANCE BANK</t>
  </si>
  <si>
    <t>EQUITAS SMALL FIN. BANK</t>
  </si>
  <si>
    <t>SMALL FINANCE BANK</t>
  </si>
  <si>
    <t>CD Ratio (Within State Adv)</t>
  </si>
  <si>
    <t>Outside State Advances          (B)</t>
  </si>
  <si>
    <t>Total Adavances         (A+B)</t>
  </si>
  <si>
    <t>Name of District</t>
  </si>
  <si>
    <t>Total                 (A)</t>
  </si>
  <si>
    <t>BANK WISE CD RATIO AS ON 30.06.2024</t>
  </si>
  <si>
    <t>RIDF</t>
  </si>
  <si>
    <t>TOTAL ALL BANK</t>
  </si>
  <si>
    <t>TOTAL ( ALL BANK + RIDF)</t>
  </si>
</sst>
</file>

<file path=xl/styles.xml><?xml version="1.0" encoding="utf-8"?>
<styleSheet xmlns="http://schemas.openxmlformats.org/spreadsheetml/2006/main">
  <fonts count="9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u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0" fontId="1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53"/>
  <sheetViews>
    <sheetView tabSelected="1" topLeftCell="A10" zoomScale="87" zoomScaleNormal="87" workbookViewId="0">
      <selection activeCell="N53" sqref="N53"/>
    </sheetView>
  </sheetViews>
  <sheetFormatPr defaultColWidth="9.6640625" defaultRowHeight="15.75"/>
  <cols>
    <col min="1" max="1" width="3.33203125" style="2" bestFit="1" customWidth="1"/>
    <col min="2" max="2" width="24.33203125" style="2" bestFit="1" customWidth="1"/>
    <col min="3" max="3" width="6.21875" style="2" bestFit="1" customWidth="1"/>
    <col min="4" max="4" width="8" style="2" bestFit="1" customWidth="1"/>
    <col min="5" max="5" width="9.6640625" style="2" bestFit="1" customWidth="1"/>
    <col min="6" max="7" width="8.88671875" style="2" bestFit="1" customWidth="1"/>
    <col min="8" max="8" width="8" style="2" bestFit="1" customWidth="1"/>
    <col min="9" max="9" width="9.6640625" style="2" bestFit="1" customWidth="1"/>
    <col min="10" max="10" width="8" style="2" bestFit="1" customWidth="1"/>
    <col min="11" max="11" width="8.88671875" style="2" bestFit="1" customWidth="1"/>
    <col min="12" max="12" width="9.44140625" style="2" bestFit="1" customWidth="1"/>
    <col min="13" max="14" width="9.6640625" style="1" customWidth="1"/>
    <col min="15" max="15" width="9.6640625" style="21" customWidth="1"/>
    <col min="16" max="246" width="9.6640625" style="1" customWidth="1"/>
  </cols>
  <sheetData>
    <row r="1" spans="1:246" ht="24.75" customHeight="1">
      <c r="A1" s="2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46" ht="24.7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46" ht="24.75" customHeight="1">
      <c r="A3" s="27" t="s">
        <v>59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46" ht="18.75" customHeight="1">
      <c r="A4" s="3"/>
      <c r="B4" s="28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46" ht="18.75" hidden="1" customHeight="1">
      <c r="A5" s="3"/>
      <c r="B5" s="4"/>
      <c r="C5" s="6"/>
      <c r="D5" s="5"/>
      <c r="E5" s="5"/>
      <c r="F5" s="5"/>
      <c r="G5" s="5"/>
      <c r="H5" s="5"/>
      <c r="I5" s="5"/>
      <c r="J5" s="5"/>
      <c r="K5" s="5"/>
      <c r="L5" s="6"/>
    </row>
    <row r="6" spans="1:246" ht="19.5" customHeight="1">
      <c r="A6" s="10"/>
      <c r="B6" s="10"/>
      <c r="C6" s="10"/>
      <c r="D6" s="24" t="s">
        <v>2</v>
      </c>
      <c r="E6" s="24"/>
      <c r="F6" s="24"/>
      <c r="G6" s="24"/>
      <c r="H6" s="24" t="s">
        <v>3</v>
      </c>
      <c r="I6" s="24"/>
      <c r="J6" s="24"/>
      <c r="K6" s="24"/>
      <c r="L6" s="29" t="s">
        <v>54</v>
      </c>
      <c r="M6" s="24" t="s">
        <v>55</v>
      </c>
      <c r="N6" s="24" t="s">
        <v>56</v>
      </c>
      <c r="O6" s="24" t="s">
        <v>10</v>
      </c>
    </row>
    <row r="7" spans="1:246" ht="51" customHeight="1">
      <c r="A7" s="15" t="s">
        <v>4</v>
      </c>
      <c r="B7" s="15" t="s">
        <v>57</v>
      </c>
      <c r="C7" s="15" t="s">
        <v>5</v>
      </c>
      <c r="D7" s="15" t="s">
        <v>6</v>
      </c>
      <c r="E7" s="15" t="s">
        <v>7</v>
      </c>
      <c r="F7" s="16" t="s">
        <v>8</v>
      </c>
      <c r="G7" s="16" t="s">
        <v>9</v>
      </c>
      <c r="H7" s="15" t="s">
        <v>6</v>
      </c>
      <c r="I7" s="15" t="s">
        <v>7</v>
      </c>
      <c r="J7" s="16" t="s">
        <v>8</v>
      </c>
      <c r="K7" s="16" t="s">
        <v>58</v>
      </c>
      <c r="L7" s="30"/>
      <c r="M7" s="24"/>
      <c r="N7" s="24"/>
      <c r="O7" s="24"/>
    </row>
    <row r="8" spans="1:246">
      <c r="A8" s="10">
        <v>1</v>
      </c>
      <c r="B8" s="10" t="s">
        <v>11</v>
      </c>
      <c r="C8" s="10">
        <v>445</v>
      </c>
      <c r="D8" s="10">
        <v>22971.85</v>
      </c>
      <c r="E8" s="13">
        <v>11366.22</v>
      </c>
      <c r="F8" s="10">
        <v>30050.13</v>
      </c>
      <c r="G8" s="10">
        <f>D8+E8+F8</f>
        <v>64388.2</v>
      </c>
      <c r="H8" s="10">
        <v>5925.47</v>
      </c>
      <c r="I8" s="10">
        <v>3366.38</v>
      </c>
      <c r="J8" s="10">
        <v>8765.51</v>
      </c>
      <c r="K8" s="10">
        <v>18057.36</v>
      </c>
      <c r="L8" s="17">
        <f>K8/G8*100</f>
        <v>28.044517473698598</v>
      </c>
      <c r="M8" s="23">
        <v>6130.91</v>
      </c>
      <c r="N8" s="10">
        <f>K8+M8</f>
        <v>24188.27</v>
      </c>
      <c r="O8" s="22">
        <f>N8/G8*100</f>
        <v>37.566308733587832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>
      <c r="A9" s="10">
        <v>2</v>
      </c>
      <c r="B9" s="10" t="s">
        <v>12</v>
      </c>
      <c r="C9" s="10">
        <v>297</v>
      </c>
      <c r="D9" s="10">
        <v>10802.93</v>
      </c>
      <c r="E9" s="13">
        <v>8648.24</v>
      </c>
      <c r="F9" s="10">
        <v>20443.169999999998</v>
      </c>
      <c r="G9" s="10">
        <v>39894.339999999997</v>
      </c>
      <c r="H9" s="10">
        <v>3605.37</v>
      </c>
      <c r="I9" s="10">
        <v>4929.74</v>
      </c>
      <c r="J9" s="10">
        <v>7520.23</v>
      </c>
      <c r="K9" s="10">
        <v>16055.34</v>
      </c>
      <c r="L9" s="17">
        <v>40.24</v>
      </c>
      <c r="M9" s="23">
        <v>2454.4699999999998</v>
      </c>
      <c r="N9" s="10">
        <f t="shared" ref="N9:N52" si="0">K9+M9</f>
        <v>18509.810000000001</v>
      </c>
      <c r="O9" s="22">
        <f t="shared" ref="O9:O53" si="1">N9/G9*100</f>
        <v>46.39708289446574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>
      <c r="A10" s="10">
        <v>3</v>
      </c>
      <c r="B10" s="10" t="s">
        <v>13</v>
      </c>
      <c r="C10" s="10">
        <v>134</v>
      </c>
      <c r="D10" s="10">
        <v>2386.41</v>
      </c>
      <c r="E10" s="13">
        <v>2267.4</v>
      </c>
      <c r="F10" s="10">
        <v>7593.74</v>
      </c>
      <c r="G10" s="10">
        <v>12247.55</v>
      </c>
      <c r="H10" s="10">
        <v>1200.67</v>
      </c>
      <c r="I10" s="10">
        <v>1414.88</v>
      </c>
      <c r="J10" s="10">
        <v>3540.36</v>
      </c>
      <c r="K10" s="10">
        <v>6155.91</v>
      </c>
      <c r="L10" s="17">
        <v>50.26</v>
      </c>
      <c r="M10" s="17">
        <v>0</v>
      </c>
      <c r="N10" s="10">
        <f t="shared" si="0"/>
        <v>6155.91</v>
      </c>
      <c r="O10" s="22">
        <f t="shared" si="1"/>
        <v>50.262379006413525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s="8" customFormat="1">
      <c r="A11" s="11"/>
      <c r="B11" s="12" t="s">
        <v>14</v>
      </c>
      <c r="C11" s="12">
        <v>876</v>
      </c>
      <c r="D11" s="12">
        <v>36161.19</v>
      </c>
      <c r="E11" s="14">
        <v>22281.86</v>
      </c>
      <c r="F11" s="12">
        <f>SUM(F8:F10)</f>
        <v>58087.040000000001</v>
      </c>
      <c r="G11" s="12">
        <f>SUM(G8:G10)</f>
        <v>116530.09</v>
      </c>
      <c r="H11" s="12">
        <v>10731.51</v>
      </c>
      <c r="I11" s="12">
        <v>9711</v>
      </c>
      <c r="J11" s="12">
        <v>19826.099999999999</v>
      </c>
      <c r="K11" s="12">
        <v>40268.61</v>
      </c>
      <c r="L11" s="17">
        <f>K11/G11*100</f>
        <v>34.556405131069582</v>
      </c>
      <c r="M11" s="18">
        <f>SUM(M8:M10)</f>
        <v>8585.3799999999992</v>
      </c>
      <c r="N11" s="10">
        <f t="shared" si="0"/>
        <v>48853.99</v>
      </c>
      <c r="O11" s="22">
        <f t="shared" si="1"/>
        <v>41.923927116163725</v>
      </c>
    </row>
    <row r="12" spans="1:246">
      <c r="A12" s="10">
        <v>4</v>
      </c>
      <c r="B12" s="10" t="s">
        <v>15</v>
      </c>
      <c r="C12" s="10">
        <v>111</v>
      </c>
      <c r="D12" s="10">
        <v>1108.68</v>
      </c>
      <c r="E12" s="13">
        <v>1842.13</v>
      </c>
      <c r="F12" s="10">
        <v>5865.36</v>
      </c>
      <c r="G12" s="10">
        <v>8816.17</v>
      </c>
      <c r="H12" s="10">
        <v>489.78</v>
      </c>
      <c r="I12" s="10">
        <v>874.32</v>
      </c>
      <c r="J12" s="10">
        <v>2406.13</v>
      </c>
      <c r="K12" s="10">
        <v>3770.23</v>
      </c>
      <c r="L12" s="17">
        <v>42.76</v>
      </c>
      <c r="M12" s="17">
        <v>0</v>
      </c>
      <c r="N12" s="10">
        <f t="shared" si="0"/>
        <v>3770.23</v>
      </c>
      <c r="O12" s="22">
        <f t="shared" si="1"/>
        <v>42.764942146079306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>
      <c r="A13" s="10">
        <v>5</v>
      </c>
      <c r="B13" s="10" t="s">
        <v>16</v>
      </c>
      <c r="C13" s="10">
        <v>134</v>
      </c>
      <c r="D13" s="10">
        <v>1248.8900000000001</v>
      </c>
      <c r="E13" s="13">
        <v>1452.4</v>
      </c>
      <c r="F13" s="10">
        <v>5132.1400000000003</v>
      </c>
      <c r="G13" s="10">
        <v>7833.43</v>
      </c>
      <c r="H13" s="10">
        <v>594.04999999999995</v>
      </c>
      <c r="I13" s="10">
        <v>858.07</v>
      </c>
      <c r="J13" s="10">
        <v>2642.18</v>
      </c>
      <c r="K13" s="10">
        <v>4094.3</v>
      </c>
      <c r="L13" s="17">
        <v>52.27</v>
      </c>
      <c r="M13" s="17">
        <v>0</v>
      </c>
      <c r="N13" s="10">
        <f t="shared" si="0"/>
        <v>4094.3</v>
      </c>
      <c r="O13" s="22">
        <f t="shared" si="1"/>
        <v>52.26701457726692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>
      <c r="A14" s="10">
        <v>6</v>
      </c>
      <c r="B14" s="10" t="s">
        <v>17</v>
      </c>
      <c r="C14" s="10">
        <v>41</v>
      </c>
      <c r="D14" s="10">
        <v>249.78</v>
      </c>
      <c r="E14" s="13">
        <v>661.89</v>
      </c>
      <c r="F14" s="10">
        <v>2202</v>
      </c>
      <c r="G14" s="10">
        <v>3113.67</v>
      </c>
      <c r="H14" s="10">
        <v>81.22</v>
      </c>
      <c r="I14" s="10">
        <v>198.63</v>
      </c>
      <c r="J14" s="10">
        <v>895.74</v>
      </c>
      <c r="K14" s="10">
        <v>1175.5899999999999</v>
      </c>
      <c r="L14" s="17">
        <v>37.76</v>
      </c>
      <c r="M14" s="17">
        <v>0</v>
      </c>
      <c r="N14" s="10">
        <f t="shared" si="0"/>
        <v>1175.5899999999999</v>
      </c>
      <c r="O14" s="22">
        <f t="shared" si="1"/>
        <v>37.755767309958983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>
      <c r="A15" s="10">
        <v>7</v>
      </c>
      <c r="B15" s="10" t="s">
        <v>18</v>
      </c>
      <c r="C15" s="10">
        <v>44</v>
      </c>
      <c r="D15" s="10">
        <v>735.96</v>
      </c>
      <c r="E15" s="13">
        <v>345.63</v>
      </c>
      <c r="F15" s="10">
        <v>1605.43</v>
      </c>
      <c r="G15" s="10">
        <v>2687.02</v>
      </c>
      <c r="H15" s="10">
        <v>258.83999999999997</v>
      </c>
      <c r="I15" s="10">
        <v>249.01</v>
      </c>
      <c r="J15" s="10">
        <v>668.23</v>
      </c>
      <c r="K15" s="10">
        <v>1176.08</v>
      </c>
      <c r="L15" s="17">
        <v>43.77</v>
      </c>
      <c r="M15" s="17">
        <v>0</v>
      </c>
      <c r="N15" s="10">
        <f t="shared" si="0"/>
        <v>1176.08</v>
      </c>
      <c r="O15" s="22">
        <f t="shared" si="1"/>
        <v>43.768933614189692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>
      <c r="A16" s="10">
        <v>8</v>
      </c>
      <c r="B16" s="10" t="s">
        <v>19</v>
      </c>
      <c r="C16" s="10">
        <v>57</v>
      </c>
      <c r="D16" s="10">
        <v>478.69</v>
      </c>
      <c r="E16" s="13">
        <v>654.14</v>
      </c>
      <c r="F16" s="10">
        <v>1117.49</v>
      </c>
      <c r="G16" s="10">
        <v>2250.3200000000002</v>
      </c>
      <c r="H16" s="10">
        <v>208.38</v>
      </c>
      <c r="I16" s="10">
        <v>315.72000000000003</v>
      </c>
      <c r="J16" s="10">
        <v>424.21</v>
      </c>
      <c r="K16" s="10">
        <v>948.31</v>
      </c>
      <c r="L16" s="17">
        <v>42.14</v>
      </c>
      <c r="M16" s="17">
        <v>0</v>
      </c>
      <c r="N16" s="10">
        <f t="shared" si="0"/>
        <v>948.31</v>
      </c>
      <c r="O16" s="22">
        <f t="shared" si="1"/>
        <v>42.141117707703792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>
      <c r="A17" s="10">
        <v>9</v>
      </c>
      <c r="B17" s="10" t="s">
        <v>20</v>
      </c>
      <c r="C17" s="10">
        <v>46</v>
      </c>
      <c r="D17" s="10">
        <v>612.35</v>
      </c>
      <c r="E17" s="13">
        <v>403.8</v>
      </c>
      <c r="F17" s="10">
        <v>2276.17</v>
      </c>
      <c r="G17" s="10">
        <v>3292.32</v>
      </c>
      <c r="H17" s="10">
        <v>347.54</v>
      </c>
      <c r="I17" s="10">
        <v>243.32</v>
      </c>
      <c r="J17" s="10">
        <v>743.89</v>
      </c>
      <c r="K17" s="10">
        <v>1334.75</v>
      </c>
      <c r="L17" s="17">
        <v>40.54</v>
      </c>
      <c r="M17" s="17">
        <v>0</v>
      </c>
      <c r="N17" s="10">
        <f t="shared" si="0"/>
        <v>1334.75</v>
      </c>
      <c r="O17" s="22">
        <f t="shared" si="1"/>
        <v>40.541320406278849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>
      <c r="A18" s="10">
        <v>10</v>
      </c>
      <c r="B18" s="10" t="s">
        <v>21</v>
      </c>
      <c r="C18" s="10">
        <v>37</v>
      </c>
      <c r="D18" s="10">
        <v>394.01</v>
      </c>
      <c r="E18" s="13">
        <v>755.94</v>
      </c>
      <c r="F18" s="10">
        <v>1262.94</v>
      </c>
      <c r="G18" s="10">
        <v>2412.89</v>
      </c>
      <c r="H18" s="10">
        <v>294.23</v>
      </c>
      <c r="I18" s="10">
        <v>492.88</v>
      </c>
      <c r="J18" s="10">
        <v>979.19</v>
      </c>
      <c r="K18" s="10">
        <v>1766.3</v>
      </c>
      <c r="L18" s="17">
        <v>73.2</v>
      </c>
      <c r="M18" s="17">
        <v>0</v>
      </c>
      <c r="N18" s="10">
        <f t="shared" si="0"/>
        <v>1766.3</v>
      </c>
      <c r="O18" s="22">
        <f t="shared" si="1"/>
        <v>73.202673971876052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>
      <c r="A19" s="10">
        <v>11</v>
      </c>
      <c r="B19" s="10" t="s">
        <v>22</v>
      </c>
      <c r="C19" s="10">
        <v>50</v>
      </c>
      <c r="D19" s="10">
        <v>443.74</v>
      </c>
      <c r="E19" s="13">
        <v>1028.76</v>
      </c>
      <c r="F19" s="10">
        <v>2572.33</v>
      </c>
      <c r="G19" s="10">
        <v>4044.83</v>
      </c>
      <c r="H19" s="10">
        <v>197.7</v>
      </c>
      <c r="I19" s="10">
        <v>291.07</v>
      </c>
      <c r="J19" s="10">
        <v>1245.31</v>
      </c>
      <c r="K19" s="10">
        <v>1734.08</v>
      </c>
      <c r="L19" s="17">
        <v>42.87</v>
      </c>
      <c r="M19" s="17">
        <v>0</v>
      </c>
      <c r="N19" s="10">
        <f t="shared" si="0"/>
        <v>1734.08</v>
      </c>
      <c r="O19" s="22">
        <f t="shared" si="1"/>
        <v>42.87151746797764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>
      <c r="A20" s="10">
        <v>12</v>
      </c>
      <c r="B20" s="10" t="s">
        <v>23</v>
      </c>
      <c r="C20" s="10">
        <v>18</v>
      </c>
      <c r="D20" s="10">
        <v>0</v>
      </c>
      <c r="E20" s="13">
        <v>19.7</v>
      </c>
      <c r="F20" s="10">
        <v>223.99</v>
      </c>
      <c r="G20" s="10">
        <v>243.69</v>
      </c>
      <c r="H20" s="10">
        <v>0</v>
      </c>
      <c r="I20" s="10">
        <v>28.23</v>
      </c>
      <c r="J20" s="10">
        <v>202.13</v>
      </c>
      <c r="K20" s="10">
        <v>230.36</v>
      </c>
      <c r="L20" s="17">
        <v>94.53</v>
      </c>
      <c r="M20" s="17">
        <v>0</v>
      </c>
      <c r="N20" s="10">
        <f t="shared" si="0"/>
        <v>230.36</v>
      </c>
      <c r="O20" s="22">
        <f t="shared" si="1"/>
        <v>94.529935573884856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s="8" customFormat="1">
      <c r="A21" s="11"/>
      <c r="B21" s="12" t="s">
        <v>24</v>
      </c>
      <c r="C21" s="12">
        <v>538</v>
      </c>
      <c r="D21" s="12">
        <v>5272.1</v>
      </c>
      <c r="E21" s="14">
        <v>7164.39</v>
      </c>
      <c r="F21" s="12">
        <v>22257.85</v>
      </c>
      <c r="G21" s="12">
        <v>34694.339999999997</v>
      </c>
      <c r="H21" s="12">
        <v>2471.7399999999998</v>
      </c>
      <c r="I21" s="12">
        <v>3551.25</v>
      </c>
      <c r="J21" s="12">
        <v>10207.01</v>
      </c>
      <c r="K21" s="12">
        <v>16230</v>
      </c>
      <c r="L21" s="17">
        <f>K21/G21*100</f>
        <v>46.779964685882483</v>
      </c>
      <c r="M21" s="18">
        <f>SUM(M12:M20)</f>
        <v>0</v>
      </c>
      <c r="N21" s="10">
        <f t="shared" si="0"/>
        <v>16230</v>
      </c>
      <c r="O21" s="22">
        <f t="shared" si="1"/>
        <v>46.779964685882483</v>
      </c>
    </row>
    <row r="22" spans="1:246" s="8" customFormat="1">
      <c r="A22" s="11"/>
      <c r="B22" s="12" t="s">
        <v>25</v>
      </c>
      <c r="C22" s="12">
        <v>1414</v>
      </c>
      <c r="D22" s="12">
        <v>41433.29</v>
      </c>
      <c r="E22" s="14">
        <v>29446.25</v>
      </c>
      <c r="F22" s="12">
        <f>F21+F11</f>
        <v>80344.89</v>
      </c>
      <c r="G22" s="12">
        <f>G21+G11</f>
        <v>151224.43</v>
      </c>
      <c r="H22" s="12">
        <v>13203.25</v>
      </c>
      <c r="I22" s="12">
        <v>13262.25</v>
      </c>
      <c r="J22" s="12">
        <v>30033.11</v>
      </c>
      <c r="K22" s="12">
        <v>56498.61</v>
      </c>
      <c r="L22" s="17">
        <f>K22/G22*100</f>
        <v>37.360769023893823</v>
      </c>
      <c r="M22" s="18">
        <f>M21+M11</f>
        <v>8585.3799999999992</v>
      </c>
      <c r="N22" s="10">
        <f t="shared" si="0"/>
        <v>65083.99</v>
      </c>
      <c r="O22" s="22">
        <f t="shared" si="1"/>
        <v>43.038013104099647</v>
      </c>
    </row>
    <row r="23" spans="1:246" s="7" customFormat="1">
      <c r="A23" s="10">
        <v>13</v>
      </c>
      <c r="B23" s="10" t="s">
        <v>26</v>
      </c>
      <c r="C23" s="10">
        <v>290</v>
      </c>
      <c r="D23" s="10">
        <v>5597.7</v>
      </c>
      <c r="E23" s="10">
        <v>1296.19</v>
      </c>
      <c r="F23" s="10">
        <v>1004.54</v>
      </c>
      <c r="G23" s="10">
        <v>7898.43</v>
      </c>
      <c r="H23" s="10">
        <v>2155.71</v>
      </c>
      <c r="I23" s="10">
        <v>899.73</v>
      </c>
      <c r="J23" s="10">
        <v>748.59</v>
      </c>
      <c r="K23" s="10">
        <v>3804.03</v>
      </c>
      <c r="L23" s="17">
        <v>48.16</v>
      </c>
      <c r="M23" s="17">
        <v>0</v>
      </c>
      <c r="N23" s="10">
        <f t="shared" si="0"/>
        <v>3804.03</v>
      </c>
      <c r="O23" s="22">
        <f t="shared" si="1"/>
        <v>48.161849886623038</v>
      </c>
    </row>
    <row r="24" spans="1:246" s="7" customFormat="1">
      <c r="A24" s="10">
        <v>14</v>
      </c>
      <c r="B24" s="10" t="s">
        <v>27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7">
        <v>0</v>
      </c>
      <c r="M24" s="17">
        <v>0</v>
      </c>
      <c r="N24" s="10">
        <f t="shared" si="0"/>
        <v>0</v>
      </c>
      <c r="O24" s="22"/>
    </row>
    <row r="25" spans="1:246" s="9" customFormat="1">
      <c r="A25" s="11"/>
      <c r="B25" s="12" t="s">
        <v>28</v>
      </c>
      <c r="C25" s="12">
        <v>291</v>
      </c>
      <c r="D25" s="12">
        <v>5597.7</v>
      </c>
      <c r="E25" s="12">
        <v>1296.19</v>
      </c>
      <c r="F25" s="12">
        <v>1004.54</v>
      </c>
      <c r="G25" s="12">
        <v>7898.43</v>
      </c>
      <c r="H25" s="12">
        <v>2155.71</v>
      </c>
      <c r="I25" s="12">
        <v>899.73</v>
      </c>
      <c r="J25" s="12">
        <v>748.59</v>
      </c>
      <c r="K25" s="12">
        <v>3804.03</v>
      </c>
      <c r="L25" s="18">
        <v>48.16</v>
      </c>
      <c r="M25" s="18">
        <f>SUM(M23:M24)</f>
        <v>0</v>
      </c>
      <c r="N25" s="10">
        <f t="shared" si="0"/>
        <v>3804.03</v>
      </c>
      <c r="O25" s="22">
        <f t="shared" si="1"/>
        <v>48.161849886623038</v>
      </c>
    </row>
    <row r="26" spans="1:246" s="7" customFormat="1">
      <c r="A26" s="10">
        <v>15</v>
      </c>
      <c r="B26" s="10" t="s">
        <v>29</v>
      </c>
      <c r="C26" s="10">
        <v>337</v>
      </c>
      <c r="D26" s="10">
        <v>3896.54</v>
      </c>
      <c r="E26" s="10">
        <v>4398.1000000000004</v>
      </c>
      <c r="F26" s="10">
        <v>6268.1</v>
      </c>
      <c r="G26" s="10">
        <v>14562.74</v>
      </c>
      <c r="H26" s="10">
        <v>2393.44</v>
      </c>
      <c r="I26" s="10">
        <v>2088.61</v>
      </c>
      <c r="J26" s="10">
        <v>4314.97</v>
      </c>
      <c r="K26" s="10">
        <v>8797.02</v>
      </c>
      <c r="L26" s="17">
        <v>60.41</v>
      </c>
      <c r="M26" s="17">
        <v>0</v>
      </c>
      <c r="N26" s="10">
        <f t="shared" si="0"/>
        <v>8797.02</v>
      </c>
      <c r="O26" s="22">
        <f t="shared" si="1"/>
        <v>60.407725469245491</v>
      </c>
    </row>
    <row r="27" spans="1:246" s="9" customFormat="1">
      <c r="A27" s="11"/>
      <c r="B27" s="12" t="s">
        <v>30</v>
      </c>
      <c r="C27" s="12">
        <v>337</v>
      </c>
      <c r="D27" s="12">
        <v>3896.54</v>
      </c>
      <c r="E27" s="12">
        <v>4398.1000000000004</v>
      </c>
      <c r="F27" s="12">
        <v>6268.1</v>
      </c>
      <c r="G27" s="12">
        <v>14562.74</v>
      </c>
      <c r="H27" s="12">
        <v>2393.44</v>
      </c>
      <c r="I27" s="12">
        <v>2088.61</v>
      </c>
      <c r="J27" s="12">
        <v>4314.97</v>
      </c>
      <c r="K27" s="12">
        <v>8797.02</v>
      </c>
      <c r="L27" s="18">
        <v>60.41</v>
      </c>
      <c r="M27" s="18">
        <v>0</v>
      </c>
      <c r="N27" s="10">
        <f t="shared" si="0"/>
        <v>8797.02</v>
      </c>
      <c r="O27" s="22">
        <f t="shared" si="1"/>
        <v>60.407725469245491</v>
      </c>
    </row>
    <row r="28" spans="1:246" s="9" customFormat="1">
      <c r="A28" s="11"/>
      <c r="B28" s="12" t="s">
        <v>31</v>
      </c>
      <c r="C28" s="12">
        <v>2042</v>
      </c>
      <c r="D28" s="12">
        <v>50927.53</v>
      </c>
      <c r="E28" s="12">
        <v>35140.54</v>
      </c>
      <c r="F28" s="12">
        <f>F27+F25+F22</f>
        <v>87617.53</v>
      </c>
      <c r="G28" s="12">
        <f>G27+G25+G22</f>
        <v>173685.59999999998</v>
      </c>
      <c r="H28" s="12">
        <v>17752.400000000001</v>
      </c>
      <c r="I28" s="12">
        <v>16250.59</v>
      </c>
      <c r="J28" s="12">
        <v>35096.67</v>
      </c>
      <c r="K28" s="12">
        <v>69099.66</v>
      </c>
      <c r="L28" s="17">
        <f>K28/G28*100</f>
        <v>39.784334452597115</v>
      </c>
      <c r="M28" s="18">
        <f>M27+M25+M22</f>
        <v>8585.3799999999992</v>
      </c>
      <c r="N28" s="10">
        <f t="shared" si="0"/>
        <v>77685.040000000008</v>
      </c>
      <c r="O28" s="22">
        <f t="shared" si="1"/>
        <v>44.727392483890441</v>
      </c>
    </row>
    <row r="29" spans="1:246" s="7" customFormat="1">
      <c r="A29" s="10">
        <v>16</v>
      </c>
      <c r="B29" s="10" t="s">
        <v>32</v>
      </c>
      <c r="C29" s="10">
        <v>99</v>
      </c>
      <c r="D29" s="10">
        <v>1357.33</v>
      </c>
      <c r="E29" s="10">
        <v>1541.69</v>
      </c>
      <c r="F29" s="10">
        <v>1231.43</v>
      </c>
      <c r="G29" s="10">
        <v>4130.45</v>
      </c>
      <c r="H29" s="10">
        <v>664.82</v>
      </c>
      <c r="I29" s="10">
        <v>767.67</v>
      </c>
      <c r="J29" s="10">
        <v>1078.4000000000001</v>
      </c>
      <c r="K29" s="10">
        <v>2510.89</v>
      </c>
      <c r="L29" s="17">
        <v>60.79</v>
      </c>
      <c r="M29" s="17">
        <v>0</v>
      </c>
      <c r="N29" s="10">
        <f t="shared" si="0"/>
        <v>2510.89</v>
      </c>
      <c r="O29" s="22">
        <f t="shared" si="1"/>
        <v>60.789744458836203</v>
      </c>
    </row>
    <row r="30" spans="1:246" s="7" customFormat="1">
      <c r="A30" s="10">
        <v>17</v>
      </c>
      <c r="B30" s="10" t="s">
        <v>33</v>
      </c>
      <c r="C30" s="10">
        <v>70</v>
      </c>
      <c r="D30" s="10">
        <v>421.68</v>
      </c>
      <c r="E30" s="10">
        <v>1366.62</v>
      </c>
      <c r="F30" s="10">
        <v>4354.8599999999997</v>
      </c>
      <c r="G30" s="10">
        <v>6143.16</v>
      </c>
      <c r="H30" s="10">
        <v>559.85</v>
      </c>
      <c r="I30" s="10">
        <v>737.34</v>
      </c>
      <c r="J30" s="10">
        <v>2980.16</v>
      </c>
      <c r="K30" s="10">
        <v>4277.3500000000004</v>
      </c>
      <c r="L30" s="17">
        <v>69.63</v>
      </c>
      <c r="M30" s="17">
        <v>0</v>
      </c>
      <c r="N30" s="10">
        <f t="shared" si="0"/>
        <v>4277.3500000000004</v>
      </c>
      <c r="O30" s="22">
        <f t="shared" si="1"/>
        <v>69.627846255021851</v>
      </c>
    </row>
    <row r="31" spans="1:246" s="7" customFormat="1">
      <c r="A31" s="10">
        <v>18</v>
      </c>
      <c r="B31" s="10" t="s">
        <v>34</v>
      </c>
      <c r="C31" s="10">
        <v>48</v>
      </c>
      <c r="D31" s="10">
        <v>230.53</v>
      </c>
      <c r="E31" s="10">
        <v>1089.4000000000001</v>
      </c>
      <c r="F31" s="10">
        <v>6470.02</v>
      </c>
      <c r="G31" s="10">
        <v>7789.95</v>
      </c>
      <c r="H31" s="10">
        <v>50.49</v>
      </c>
      <c r="I31" s="10">
        <v>515.08000000000004</v>
      </c>
      <c r="J31" s="10">
        <v>5140.53</v>
      </c>
      <c r="K31" s="10">
        <v>5706.1</v>
      </c>
      <c r="L31" s="17">
        <v>73.25</v>
      </c>
      <c r="M31" s="17">
        <v>0</v>
      </c>
      <c r="N31" s="10">
        <f t="shared" si="0"/>
        <v>5706.1</v>
      </c>
      <c r="O31" s="22">
        <f t="shared" si="1"/>
        <v>73.249507378096141</v>
      </c>
    </row>
    <row r="32" spans="1:246" s="7" customFormat="1">
      <c r="A32" s="10">
        <v>19</v>
      </c>
      <c r="B32" s="10" t="s">
        <v>35</v>
      </c>
      <c r="C32" s="10">
        <v>31</v>
      </c>
      <c r="D32" s="10">
        <v>363.92</v>
      </c>
      <c r="E32" s="10">
        <v>799.86</v>
      </c>
      <c r="F32" s="10">
        <v>1751.88</v>
      </c>
      <c r="G32" s="10">
        <v>2915.66</v>
      </c>
      <c r="H32" s="10">
        <v>147.56</v>
      </c>
      <c r="I32" s="10">
        <v>226.67</v>
      </c>
      <c r="J32" s="10">
        <v>507.93</v>
      </c>
      <c r="K32" s="10">
        <v>882.16</v>
      </c>
      <c r="L32" s="17">
        <v>30.26</v>
      </c>
      <c r="M32" s="17">
        <v>0</v>
      </c>
      <c r="N32" s="10">
        <f t="shared" si="0"/>
        <v>882.16</v>
      </c>
      <c r="O32" s="22">
        <f t="shared" si="1"/>
        <v>30.255928331835673</v>
      </c>
    </row>
    <row r="33" spans="1:15" s="7" customFormat="1">
      <c r="A33" s="10">
        <v>20</v>
      </c>
      <c r="B33" s="10" t="s">
        <v>36</v>
      </c>
      <c r="C33" s="10">
        <v>108</v>
      </c>
      <c r="D33" s="10">
        <v>871.43</v>
      </c>
      <c r="E33" s="10">
        <v>2357.11</v>
      </c>
      <c r="F33" s="10">
        <v>10404.31</v>
      </c>
      <c r="G33" s="10">
        <v>13632.85</v>
      </c>
      <c r="H33" s="10">
        <v>1584.42</v>
      </c>
      <c r="I33" s="10">
        <v>3152.39</v>
      </c>
      <c r="J33" s="10">
        <v>13696.62</v>
      </c>
      <c r="K33" s="10">
        <v>18433.43</v>
      </c>
      <c r="L33" s="17">
        <v>135.21</v>
      </c>
      <c r="M33" s="17">
        <v>0</v>
      </c>
      <c r="N33" s="10">
        <f t="shared" si="0"/>
        <v>18433.43</v>
      </c>
      <c r="O33" s="22">
        <f t="shared" si="1"/>
        <v>135.21332663382933</v>
      </c>
    </row>
    <row r="34" spans="1:15" s="7" customFormat="1">
      <c r="A34" s="10">
        <v>21</v>
      </c>
      <c r="B34" s="10" t="s">
        <v>37</v>
      </c>
      <c r="C34" s="10">
        <v>3</v>
      </c>
      <c r="D34" s="10">
        <v>0</v>
      </c>
      <c r="E34" s="10">
        <v>0</v>
      </c>
      <c r="F34" s="10">
        <v>93.47</v>
      </c>
      <c r="G34" s="10">
        <v>93.47</v>
      </c>
      <c r="H34" s="10">
        <v>0</v>
      </c>
      <c r="I34" s="10">
        <v>0</v>
      </c>
      <c r="J34" s="10">
        <v>81.400000000000006</v>
      </c>
      <c r="K34" s="10">
        <v>81.400000000000006</v>
      </c>
      <c r="L34" s="17">
        <v>87.09</v>
      </c>
      <c r="M34" s="17">
        <v>0</v>
      </c>
      <c r="N34" s="10">
        <f t="shared" si="0"/>
        <v>81.400000000000006</v>
      </c>
      <c r="O34" s="22">
        <f t="shared" si="1"/>
        <v>87.086765807210881</v>
      </c>
    </row>
    <row r="35" spans="1:15" s="7" customFormat="1">
      <c r="A35" s="10">
        <v>22</v>
      </c>
      <c r="B35" s="10" t="s">
        <v>38</v>
      </c>
      <c r="C35" s="10">
        <v>2</v>
      </c>
      <c r="D35" s="10">
        <v>0</v>
      </c>
      <c r="E35" s="10">
        <v>0</v>
      </c>
      <c r="F35" s="10">
        <v>155.03</v>
      </c>
      <c r="G35" s="10">
        <v>155.03</v>
      </c>
      <c r="H35" s="10">
        <v>0</v>
      </c>
      <c r="I35" s="10">
        <v>0</v>
      </c>
      <c r="J35" s="10">
        <v>85.51</v>
      </c>
      <c r="K35" s="10">
        <v>85.51</v>
      </c>
      <c r="L35" s="17">
        <v>55.16</v>
      </c>
      <c r="M35" s="17">
        <v>0</v>
      </c>
      <c r="N35" s="10">
        <f t="shared" si="0"/>
        <v>85.51</v>
      </c>
      <c r="O35" s="22">
        <f t="shared" si="1"/>
        <v>55.157066374250149</v>
      </c>
    </row>
    <row r="36" spans="1:15" s="7" customFormat="1">
      <c r="A36" s="10">
        <v>23</v>
      </c>
      <c r="B36" s="10" t="s">
        <v>39</v>
      </c>
      <c r="C36" s="10">
        <v>26</v>
      </c>
      <c r="D36" s="10">
        <v>301.89</v>
      </c>
      <c r="E36" s="10">
        <v>855.57</v>
      </c>
      <c r="F36" s="10">
        <v>1599.27</v>
      </c>
      <c r="G36" s="10">
        <v>2756.73</v>
      </c>
      <c r="H36" s="10">
        <v>212.86</v>
      </c>
      <c r="I36" s="10">
        <v>44</v>
      </c>
      <c r="J36" s="10">
        <v>646.14</v>
      </c>
      <c r="K36" s="10">
        <v>903</v>
      </c>
      <c r="L36" s="17">
        <v>32.76</v>
      </c>
      <c r="M36" s="17">
        <v>0</v>
      </c>
      <c r="N36" s="10">
        <f t="shared" si="0"/>
        <v>903</v>
      </c>
      <c r="O36" s="22">
        <f t="shared" si="1"/>
        <v>32.75620028076743</v>
      </c>
    </row>
    <row r="37" spans="1:15" s="7" customFormat="1">
      <c r="A37" s="10">
        <v>24</v>
      </c>
      <c r="B37" s="10" t="s">
        <v>40</v>
      </c>
      <c r="C37" s="10">
        <v>1</v>
      </c>
      <c r="D37" s="10">
        <v>0</v>
      </c>
      <c r="E37" s="10">
        <v>0</v>
      </c>
      <c r="F37" s="10">
        <v>39.79</v>
      </c>
      <c r="G37" s="10">
        <v>39.79</v>
      </c>
      <c r="H37" s="10">
        <v>0</v>
      </c>
      <c r="I37" s="10">
        <v>0</v>
      </c>
      <c r="J37" s="10">
        <v>7.24</v>
      </c>
      <c r="K37" s="10">
        <v>7.24</v>
      </c>
      <c r="L37" s="17">
        <v>18.2</v>
      </c>
      <c r="M37" s="17">
        <v>0</v>
      </c>
      <c r="N37" s="10">
        <f t="shared" si="0"/>
        <v>7.24</v>
      </c>
      <c r="O37" s="22">
        <f t="shared" si="1"/>
        <v>18.195526514199546</v>
      </c>
    </row>
    <row r="38" spans="1:15" s="7" customFormat="1">
      <c r="A38" s="10">
        <v>25</v>
      </c>
      <c r="B38" s="10" t="s">
        <v>41</v>
      </c>
      <c r="C38" s="10">
        <v>4</v>
      </c>
      <c r="D38" s="10">
        <v>0</v>
      </c>
      <c r="E38" s="10">
        <v>0</v>
      </c>
      <c r="F38" s="10">
        <v>264.58</v>
      </c>
      <c r="G38" s="10">
        <v>264.58</v>
      </c>
      <c r="H38" s="10">
        <v>0</v>
      </c>
      <c r="I38" s="10">
        <v>0</v>
      </c>
      <c r="J38" s="10">
        <v>208.06</v>
      </c>
      <c r="K38" s="10">
        <v>208.06</v>
      </c>
      <c r="L38" s="17">
        <v>78.64</v>
      </c>
      <c r="M38" s="17">
        <v>0</v>
      </c>
      <c r="N38" s="10">
        <f t="shared" si="0"/>
        <v>208.06</v>
      </c>
      <c r="O38" s="22">
        <f t="shared" si="1"/>
        <v>78.637841106659607</v>
      </c>
    </row>
    <row r="39" spans="1:15" s="7" customFormat="1">
      <c r="A39" s="10">
        <v>26</v>
      </c>
      <c r="B39" s="10" t="s">
        <v>42</v>
      </c>
      <c r="C39" s="10">
        <v>14</v>
      </c>
      <c r="D39" s="10">
        <v>88.77</v>
      </c>
      <c r="E39" s="10">
        <v>205.21</v>
      </c>
      <c r="F39" s="10">
        <v>1422.03</v>
      </c>
      <c r="G39" s="10">
        <v>1716.01</v>
      </c>
      <c r="H39" s="10">
        <v>65.930000000000007</v>
      </c>
      <c r="I39" s="10">
        <v>53.87</v>
      </c>
      <c r="J39" s="10">
        <v>1483.99</v>
      </c>
      <c r="K39" s="10">
        <v>1603.79</v>
      </c>
      <c r="L39" s="17">
        <v>93.46</v>
      </c>
      <c r="M39" s="17">
        <v>0</v>
      </c>
      <c r="N39" s="10">
        <f t="shared" si="0"/>
        <v>1603.79</v>
      </c>
      <c r="O39" s="22">
        <f t="shared" si="1"/>
        <v>93.460411069865557</v>
      </c>
    </row>
    <row r="40" spans="1:15" s="7" customFormat="1">
      <c r="A40" s="10">
        <v>27</v>
      </c>
      <c r="B40" s="10" t="s">
        <v>43</v>
      </c>
      <c r="C40" s="10">
        <v>14</v>
      </c>
      <c r="D40" s="10">
        <v>0</v>
      </c>
      <c r="E40" s="10">
        <v>88.96</v>
      </c>
      <c r="F40" s="10">
        <v>1338.2</v>
      </c>
      <c r="G40" s="10">
        <v>1427.16</v>
      </c>
      <c r="H40" s="10">
        <v>0</v>
      </c>
      <c r="I40" s="10">
        <v>58.53</v>
      </c>
      <c r="J40" s="10">
        <v>911.11</v>
      </c>
      <c r="K40" s="10">
        <v>969.64</v>
      </c>
      <c r="L40" s="17">
        <v>67.94</v>
      </c>
      <c r="M40" s="17">
        <v>0</v>
      </c>
      <c r="N40" s="10">
        <f t="shared" si="0"/>
        <v>969.64</v>
      </c>
      <c r="O40" s="22">
        <f t="shared" si="1"/>
        <v>67.941926623504017</v>
      </c>
    </row>
    <row r="41" spans="1:15" s="7" customFormat="1">
      <c r="A41" s="10">
        <v>28</v>
      </c>
      <c r="B41" s="10" t="s">
        <v>44</v>
      </c>
      <c r="C41" s="10">
        <v>49</v>
      </c>
      <c r="D41" s="10">
        <v>12.15</v>
      </c>
      <c r="E41" s="10">
        <v>596.33000000000004</v>
      </c>
      <c r="F41" s="10">
        <v>1359.99</v>
      </c>
      <c r="G41" s="10">
        <v>1968.47</v>
      </c>
      <c r="H41" s="10">
        <v>80.38</v>
      </c>
      <c r="I41" s="10">
        <v>309.33999999999997</v>
      </c>
      <c r="J41" s="10">
        <v>316.04000000000002</v>
      </c>
      <c r="K41" s="10">
        <v>705.76</v>
      </c>
      <c r="L41" s="17">
        <v>35.85</v>
      </c>
      <c r="M41" s="17">
        <v>0</v>
      </c>
      <c r="N41" s="10">
        <f t="shared" si="0"/>
        <v>705.76</v>
      </c>
      <c r="O41" s="22">
        <f t="shared" si="1"/>
        <v>35.853226109618127</v>
      </c>
    </row>
    <row r="42" spans="1:15" s="7" customFormat="1">
      <c r="A42" s="10">
        <v>29</v>
      </c>
      <c r="B42" s="10" t="s">
        <v>45</v>
      </c>
      <c r="C42" s="10">
        <v>11</v>
      </c>
      <c r="D42" s="10">
        <v>0</v>
      </c>
      <c r="E42" s="10">
        <v>0</v>
      </c>
      <c r="F42" s="10">
        <v>1105.53</v>
      </c>
      <c r="G42" s="10">
        <v>1105.53</v>
      </c>
      <c r="H42" s="10">
        <v>0</v>
      </c>
      <c r="I42" s="10">
        <v>0</v>
      </c>
      <c r="J42" s="10">
        <v>663.37</v>
      </c>
      <c r="K42" s="10">
        <v>663.37</v>
      </c>
      <c r="L42" s="17">
        <v>60</v>
      </c>
      <c r="M42" s="17">
        <v>0</v>
      </c>
      <c r="N42" s="10">
        <f t="shared" si="0"/>
        <v>663.37</v>
      </c>
      <c r="O42" s="22">
        <f t="shared" si="1"/>
        <v>60.004703626314978</v>
      </c>
    </row>
    <row r="43" spans="1:15" s="7" customFormat="1">
      <c r="A43" s="10">
        <v>30</v>
      </c>
      <c r="B43" s="10" t="s">
        <v>46</v>
      </c>
      <c r="C43" s="10">
        <v>1</v>
      </c>
      <c r="D43" s="10">
        <v>0</v>
      </c>
      <c r="E43" s="10">
        <v>0</v>
      </c>
      <c r="F43" s="10">
        <v>194.59</v>
      </c>
      <c r="G43" s="10">
        <v>194.59</v>
      </c>
      <c r="H43" s="10">
        <v>0</v>
      </c>
      <c r="I43" s="10">
        <v>0</v>
      </c>
      <c r="J43" s="10">
        <v>6.12</v>
      </c>
      <c r="K43" s="10">
        <v>6.12</v>
      </c>
      <c r="L43" s="17">
        <v>3.15</v>
      </c>
      <c r="M43" s="17">
        <v>0</v>
      </c>
      <c r="N43" s="10">
        <f t="shared" si="0"/>
        <v>6.12</v>
      </c>
      <c r="O43" s="22">
        <f t="shared" si="1"/>
        <v>3.1450742586977749</v>
      </c>
    </row>
    <row r="44" spans="1:15" s="9" customFormat="1">
      <c r="A44" s="11"/>
      <c r="B44" s="12" t="s">
        <v>47</v>
      </c>
      <c r="C44" s="12">
        <v>481</v>
      </c>
      <c r="D44" s="12">
        <v>3647.7</v>
      </c>
      <c r="E44" s="12">
        <v>8900.75</v>
      </c>
      <c r="F44" s="12">
        <v>31784.98</v>
      </c>
      <c r="G44" s="12">
        <v>44333.43</v>
      </c>
      <c r="H44" s="12">
        <v>3366.31</v>
      </c>
      <c r="I44" s="12">
        <v>5864.89</v>
      </c>
      <c r="J44" s="12">
        <v>27812.62</v>
      </c>
      <c r="K44" s="12">
        <v>37043.82</v>
      </c>
      <c r="L44" s="18">
        <v>83.56</v>
      </c>
      <c r="M44" s="18">
        <f>SUM(M29:M43)</f>
        <v>0</v>
      </c>
      <c r="N44" s="10">
        <f t="shared" si="0"/>
        <v>37043.82</v>
      </c>
      <c r="O44" s="22">
        <f t="shared" si="1"/>
        <v>83.557306529181247</v>
      </c>
    </row>
    <row r="45" spans="1:15" s="7" customFormat="1">
      <c r="A45" s="10">
        <v>31</v>
      </c>
      <c r="B45" s="10" t="s">
        <v>48</v>
      </c>
      <c r="C45" s="10">
        <v>6</v>
      </c>
      <c r="D45" s="10">
        <v>0</v>
      </c>
      <c r="E45" s="10">
        <v>14.58</v>
      </c>
      <c r="F45" s="10">
        <v>459.07</v>
      </c>
      <c r="G45" s="10">
        <v>473.65</v>
      </c>
      <c r="H45" s="10">
        <v>0</v>
      </c>
      <c r="I45" s="10">
        <v>29.96</v>
      </c>
      <c r="J45" s="10">
        <v>146.78</v>
      </c>
      <c r="K45" s="10">
        <v>176.74</v>
      </c>
      <c r="L45" s="17">
        <v>37.31</v>
      </c>
      <c r="M45" s="17">
        <v>0</v>
      </c>
      <c r="N45" s="10">
        <f t="shared" si="0"/>
        <v>176.74</v>
      </c>
      <c r="O45" s="22">
        <f t="shared" si="1"/>
        <v>37.314472711918086</v>
      </c>
    </row>
    <row r="46" spans="1:15" s="7" customFormat="1">
      <c r="A46" s="10">
        <v>32</v>
      </c>
      <c r="B46" s="10" t="s">
        <v>49</v>
      </c>
      <c r="C46" s="10">
        <v>24</v>
      </c>
      <c r="D46" s="10">
        <v>31.01</v>
      </c>
      <c r="E46" s="10">
        <v>112.34</v>
      </c>
      <c r="F46" s="10">
        <v>913.18</v>
      </c>
      <c r="G46" s="10">
        <v>1056.53</v>
      </c>
      <c r="H46" s="10">
        <v>40.43</v>
      </c>
      <c r="I46" s="10">
        <v>67.09</v>
      </c>
      <c r="J46" s="10">
        <v>163.52000000000001</v>
      </c>
      <c r="K46" s="10">
        <v>271.04000000000002</v>
      </c>
      <c r="L46" s="17">
        <v>25.65</v>
      </c>
      <c r="M46" s="17">
        <v>0</v>
      </c>
      <c r="N46" s="10">
        <f t="shared" si="0"/>
        <v>271.04000000000002</v>
      </c>
      <c r="O46" s="22">
        <f t="shared" si="1"/>
        <v>25.653791184348769</v>
      </c>
    </row>
    <row r="47" spans="1:15" s="7" customFormat="1">
      <c r="A47" s="10">
        <v>33</v>
      </c>
      <c r="B47" s="10" t="s">
        <v>50</v>
      </c>
      <c r="C47" s="10">
        <v>2</v>
      </c>
      <c r="D47" s="10">
        <v>0</v>
      </c>
      <c r="E47" s="10">
        <v>0</v>
      </c>
      <c r="F47" s="10">
        <v>681.78</v>
      </c>
      <c r="G47" s="10">
        <v>681.78</v>
      </c>
      <c r="H47" s="10">
        <v>0</v>
      </c>
      <c r="I47" s="10">
        <v>0</v>
      </c>
      <c r="J47" s="10">
        <v>95.47</v>
      </c>
      <c r="K47" s="10">
        <v>95.47</v>
      </c>
      <c r="L47" s="17">
        <v>14</v>
      </c>
      <c r="M47" s="17">
        <v>0</v>
      </c>
      <c r="N47" s="10">
        <f t="shared" si="0"/>
        <v>95.47</v>
      </c>
      <c r="O47" s="22">
        <f t="shared" si="1"/>
        <v>14.003050837513568</v>
      </c>
    </row>
    <row r="48" spans="1:15" s="7" customFormat="1">
      <c r="A48" s="10">
        <v>34</v>
      </c>
      <c r="B48" s="10" t="s">
        <v>51</v>
      </c>
      <c r="C48" s="10">
        <v>3</v>
      </c>
      <c r="D48" s="10">
        <v>0</v>
      </c>
      <c r="E48" s="10">
        <v>0</v>
      </c>
      <c r="F48" s="10">
        <v>184.41</v>
      </c>
      <c r="G48" s="10">
        <v>184.41</v>
      </c>
      <c r="H48" s="10">
        <v>0</v>
      </c>
      <c r="I48" s="10">
        <v>0</v>
      </c>
      <c r="J48" s="10">
        <v>15.63</v>
      </c>
      <c r="K48" s="10">
        <v>15.63</v>
      </c>
      <c r="L48" s="17">
        <v>8.48</v>
      </c>
      <c r="M48" s="17">
        <v>1.1499999999999999</v>
      </c>
      <c r="N48" s="10">
        <f t="shared" si="0"/>
        <v>16.78</v>
      </c>
      <c r="O48" s="22">
        <f t="shared" si="1"/>
        <v>9.0992896263760095</v>
      </c>
    </row>
    <row r="49" spans="1:15" s="7" customFormat="1">
      <c r="A49" s="10">
        <v>35</v>
      </c>
      <c r="B49" s="10" t="s">
        <v>52</v>
      </c>
      <c r="C49" s="10">
        <v>2</v>
      </c>
      <c r="D49" s="10">
        <v>0</v>
      </c>
      <c r="E49" s="10">
        <v>0</v>
      </c>
      <c r="F49" s="10">
        <v>3.81</v>
      </c>
      <c r="G49" s="10">
        <v>3.81</v>
      </c>
      <c r="H49" s="10">
        <v>0</v>
      </c>
      <c r="I49" s="10">
        <v>0</v>
      </c>
      <c r="J49" s="10">
        <v>92.22</v>
      </c>
      <c r="K49" s="10">
        <v>92.22</v>
      </c>
      <c r="L49" s="17">
        <v>2420.4699999999998</v>
      </c>
      <c r="M49" s="17">
        <v>0</v>
      </c>
      <c r="N49" s="10">
        <f t="shared" si="0"/>
        <v>92.22</v>
      </c>
      <c r="O49" s="22">
        <f t="shared" si="1"/>
        <v>2420.4724409448818</v>
      </c>
    </row>
    <row r="50" spans="1:15" s="9" customFormat="1">
      <c r="A50" s="11"/>
      <c r="B50" s="12" t="s">
        <v>53</v>
      </c>
      <c r="C50" s="12">
        <v>37</v>
      </c>
      <c r="D50" s="12">
        <v>31.01</v>
      </c>
      <c r="E50" s="12">
        <v>126.92</v>
      </c>
      <c r="F50" s="12">
        <v>2242.25</v>
      </c>
      <c r="G50" s="12">
        <v>2400.1799999999998</v>
      </c>
      <c r="H50" s="12">
        <v>40.43</v>
      </c>
      <c r="I50" s="12">
        <v>97.05</v>
      </c>
      <c r="J50" s="12">
        <v>513.62</v>
      </c>
      <c r="K50" s="12">
        <v>651.1</v>
      </c>
      <c r="L50" s="18">
        <v>27.13</v>
      </c>
      <c r="M50" s="18">
        <f>SUM(M45:M49)</f>
        <v>1.1499999999999999</v>
      </c>
      <c r="N50" s="10">
        <f t="shared" si="0"/>
        <v>652.25</v>
      </c>
      <c r="O50" s="22">
        <f t="shared" si="1"/>
        <v>27.175045204942965</v>
      </c>
    </row>
    <row r="51" spans="1:15" s="9" customFormat="1">
      <c r="A51" s="11"/>
      <c r="B51" s="12" t="s">
        <v>61</v>
      </c>
      <c r="C51" s="12">
        <v>2560</v>
      </c>
      <c r="D51" s="12">
        <v>54606.239999999998</v>
      </c>
      <c r="E51" s="12">
        <v>44168.21</v>
      </c>
      <c r="F51" s="12">
        <f>F50+F44+F28</f>
        <v>121644.76</v>
      </c>
      <c r="G51" s="12">
        <f>G50+G44+G28</f>
        <v>220419.20999999996</v>
      </c>
      <c r="H51" s="12">
        <v>21159.14</v>
      </c>
      <c r="I51" s="12">
        <v>22212.53</v>
      </c>
      <c r="J51" s="12">
        <v>63422.91</v>
      </c>
      <c r="K51" s="12">
        <v>106794.58</v>
      </c>
      <c r="L51" s="20">
        <f>K51/G51*100</f>
        <v>48.450668160910304</v>
      </c>
      <c r="M51" s="18">
        <f>M50+M44+M28</f>
        <v>8586.5299999999988</v>
      </c>
      <c r="N51" s="19">
        <f t="shared" si="0"/>
        <v>115381.11</v>
      </c>
      <c r="O51" s="18">
        <f t="shared" si="1"/>
        <v>52.34621338131101</v>
      </c>
    </row>
    <row r="52" spans="1:15">
      <c r="A52" s="10"/>
      <c r="B52" s="12" t="s">
        <v>60</v>
      </c>
      <c r="C52" s="19"/>
      <c r="D52" s="19"/>
      <c r="E52" s="19"/>
      <c r="F52" s="19"/>
      <c r="G52" s="19"/>
      <c r="H52" s="19"/>
      <c r="I52" s="19"/>
      <c r="J52" s="19"/>
      <c r="K52" s="19">
        <v>3221.35</v>
      </c>
      <c r="L52" s="20"/>
      <c r="M52" s="20"/>
      <c r="N52" s="19">
        <f t="shared" si="0"/>
        <v>3221.35</v>
      </c>
      <c r="O52" s="18"/>
    </row>
    <row r="53" spans="1:15">
      <c r="A53" s="10"/>
      <c r="B53" s="12" t="s">
        <v>62</v>
      </c>
      <c r="C53" s="19">
        <f>C51+C52</f>
        <v>2560</v>
      </c>
      <c r="D53" s="19">
        <f t="shared" ref="D53:K53" si="2">D51+D52</f>
        <v>54606.239999999998</v>
      </c>
      <c r="E53" s="19">
        <f t="shared" si="2"/>
        <v>44168.21</v>
      </c>
      <c r="F53" s="19">
        <f t="shared" si="2"/>
        <v>121644.76</v>
      </c>
      <c r="G53" s="19">
        <f t="shared" si="2"/>
        <v>220419.20999999996</v>
      </c>
      <c r="H53" s="19">
        <f t="shared" si="2"/>
        <v>21159.14</v>
      </c>
      <c r="I53" s="19">
        <f t="shared" si="2"/>
        <v>22212.53</v>
      </c>
      <c r="J53" s="19">
        <f t="shared" si="2"/>
        <v>63422.91</v>
      </c>
      <c r="K53" s="19">
        <f t="shared" si="2"/>
        <v>110015.93000000001</v>
      </c>
      <c r="L53" s="20">
        <f>K53/G53*100</f>
        <v>49.91213333901343</v>
      </c>
      <c r="M53" s="20"/>
      <c r="N53" s="19">
        <f t="shared" ref="N53" si="3">N51+N52</f>
        <v>118602.46</v>
      </c>
      <c r="O53" s="18">
        <f t="shared" si="1"/>
        <v>53.807678559414143</v>
      </c>
    </row>
  </sheetData>
  <mergeCells count="10">
    <mergeCell ref="D6:G6"/>
    <mergeCell ref="H6:K6"/>
    <mergeCell ref="B1:L1"/>
    <mergeCell ref="B2:L2"/>
    <mergeCell ref="A3:O3"/>
    <mergeCell ref="B4:O4"/>
    <mergeCell ref="L6:L7"/>
    <mergeCell ref="M6:M7"/>
    <mergeCell ref="N6:N7"/>
    <mergeCell ref="O6:O7"/>
  </mergeCells>
  <printOptions horizontalCentered="1" verticalCentered="1"/>
  <pageMargins left="0.30118110199999998" right="0.25" top="0.118110236220472" bottom="0.118110236220472" header="0" footer="0"/>
  <pageSetup paperSize="9" scale="41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2024-07-25T11:07:41Z</cp:lastPrinted>
  <dcterms:created xsi:type="dcterms:W3CDTF">2013-06-28T06:52:05Z</dcterms:created>
  <dcterms:modified xsi:type="dcterms:W3CDTF">2024-07-31T10:16:10Z</dcterms:modified>
</cp:coreProperties>
</file>