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5135" windowHeight="7620"/>
  </bookViews>
  <sheets>
    <sheet name="CDRatio" sheetId="1" r:id="rId1"/>
  </sheets>
  <calcPr calcId="124519"/>
</workbook>
</file>

<file path=xl/calcChain.xml><?xml version="1.0" encoding="utf-8"?>
<calcChain xmlns="http://schemas.openxmlformats.org/spreadsheetml/2006/main">
  <c r="N49" i="1"/>
  <c r="O49" s="1"/>
  <c r="N48"/>
  <c r="O48" s="1"/>
  <c r="N47"/>
  <c r="O47" s="1"/>
  <c r="N46"/>
  <c r="O46" s="1"/>
  <c r="N45"/>
  <c r="O45" s="1"/>
  <c r="N43"/>
  <c r="O43" s="1"/>
  <c r="N42"/>
  <c r="O42" s="1"/>
  <c r="N41"/>
  <c r="O41" s="1"/>
  <c r="N40"/>
  <c r="O40" s="1"/>
  <c r="N39"/>
  <c r="O39" s="1"/>
  <c r="N38"/>
  <c r="O38" s="1"/>
  <c r="N37"/>
  <c r="O37" s="1"/>
  <c r="N36"/>
  <c r="O36" s="1"/>
  <c r="N35"/>
  <c r="O35" s="1"/>
  <c r="N34"/>
  <c r="O34" s="1"/>
  <c r="N33"/>
  <c r="O33" s="1"/>
  <c r="N32"/>
  <c r="O32" s="1"/>
  <c r="N31"/>
  <c r="O31" s="1"/>
  <c r="N30"/>
  <c r="O30" s="1"/>
  <c r="N29"/>
  <c r="O29" s="1"/>
  <c r="N27"/>
  <c r="O27" s="1"/>
  <c r="N26"/>
  <c r="O26" s="1"/>
  <c r="N25"/>
  <c r="O25" s="1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0"/>
  <c r="O10" s="1"/>
  <c r="N9"/>
  <c r="O9" s="1"/>
  <c r="N8"/>
  <c r="O8" s="1"/>
  <c r="M50"/>
  <c r="N50" s="1"/>
  <c r="O50" s="1"/>
  <c r="M44"/>
  <c r="N44" s="1"/>
  <c r="O44" s="1"/>
  <c r="M11"/>
  <c r="N11" s="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7"/>
  <c r="L26"/>
  <c r="L25"/>
  <c r="L24"/>
  <c r="L23"/>
  <c r="L21"/>
  <c r="L20"/>
  <c r="L19"/>
  <c r="L18"/>
  <c r="L17"/>
  <c r="L16"/>
  <c r="L15"/>
  <c r="L14"/>
  <c r="L13"/>
  <c r="L12"/>
  <c r="L10"/>
  <c r="L9"/>
  <c r="F22"/>
  <c r="F28" s="1"/>
  <c r="F51" s="1"/>
  <c r="F53" s="1"/>
  <c r="F11"/>
  <c r="G8"/>
  <c r="L8" s="1"/>
  <c r="K53"/>
  <c r="J53"/>
  <c r="I53"/>
  <c r="H53"/>
  <c r="E53"/>
  <c r="D53"/>
  <c r="C53"/>
  <c r="N52"/>
  <c r="O11" l="1"/>
  <c r="G11"/>
  <c r="M22"/>
  <c r="G22" l="1"/>
  <c r="L11"/>
  <c r="N22"/>
  <c r="M28"/>
  <c r="L22" l="1"/>
  <c r="G28"/>
  <c r="M51"/>
  <c r="N28"/>
  <c r="O22"/>
  <c r="G51" l="1"/>
  <c r="L28"/>
  <c r="M53"/>
  <c r="N51"/>
  <c r="O28"/>
  <c r="G53" l="1"/>
  <c r="L53" s="1"/>
  <c r="L51"/>
  <c r="O51"/>
  <c r="N53"/>
  <c r="O53" l="1"/>
</calcChain>
</file>

<file path=xl/sharedStrings.xml><?xml version="1.0" encoding="utf-8"?>
<sst xmlns="http://schemas.openxmlformats.org/spreadsheetml/2006/main" count="67" uniqueCount="64">
  <si>
    <t xml:space="preserve"> </t>
  </si>
  <si>
    <t>No. in Actual and Amount in Crore</t>
  </si>
  <si>
    <t>Deposits</t>
  </si>
  <si>
    <t>Advances</t>
  </si>
  <si>
    <t>SR.</t>
  </si>
  <si>
    <t>Branch</t>
  </si>
  <si>
    <t>Rural</t>
  </si>
  <si>
    <t>Semi-Urban</t>
  </si>
  <si>
    <t xml:space="preserve">Urban </t>
  </si>
  <si>
    <t>Total</t>
  </si>
  <si>
    <t>CD Ratio</t>
  </si>
  <si>
    <t>STATE BANK OF INDIA</t>
  </si>
  <si>
    <t>PUNJAB NATIONAL BANK</t>
  </si>
  <si>
    <t>BANK OF BARODA</t>
  </si>
  <si>
    <t>Total Lead Banks</t>
  </si>
  <si>
    <t>UNION BANK OF INDIA</t>
  </si>
  <si>
    <t>CANARA BANK</t>
  </si>
  <si>
    <t>CENTRAL BANK OF INDIA</t>
  </si>
  <si>
    <t>PUNJAB AND SIND BANK</t>
  </si>
  <si>
    <t>UCO BANK</t>
  </si>
  <si>
    <t>INDIAN OVERSEAS BANK</t>
  </si>
  <si>
    <t>BANK OF INDIA</t>
  </si>
  <si>
    <t>INDIAN BANK</t>
  </si>
  <si>
    <t>BANK OF MAHARASHTRA</t>
  </si>
  <si>
    <t>Total Non-Lead Banks</t>
  </si>
  <si>
    <t>Total N. Banks (A + B)</t>
  </si>
  <si>
    <t>UTTARAKHAND G.B</t>
  </si>
  <si>
    <t>PRATHAMA U.P GRAMIN BANK</t>
  </si>
  <si>
    <t>Total R.R.B.</t>
  </si>
  <si>
    <t>CO-OPERATIVE BANK</t>
  </si>
  <si>
    <t>Total Cooperative</t>
  </si>
  <si>
    <t>Total (C+D+E)</t>
  </si>
  <si>
    <t>THE NAINITAL BANK LTD</t>
  </si>
  <si>
    <t>AXIS BANK</t>
  </si>
  <si>
    <t>ICICI BANK</t>
  </si>
  <si>
    <t>IDBI BANK</t>
  </si>
  <si>
    <t>HDFC BANK</t>
  </si>
  <si>
    <t>J &amp; K BANK</t>
  </si>
  <si>
    <t>FEDERAL BANK</t>
  </si>
  <si>
    <t>INDUSIND BANK</t>
  </si>
  <si>
    <t>SOUTH INDIAN BANK</t>
  </si>
  <si>
    <t>KARNATAKA BANK</t>
  </si>
  <si>
    <t>YES BANK</t>
  </si>
  <si>
    <t>KOTAK MAHINDRA BANK</t>
  </si>
  <si>
    <t>BANDHAN BANK</t>
  </si>
  <si>
    <t>IDFC FIRST BANK</t>
  </si>
  <si>
    <t>RBL BANK</t>
  </si>
  <si>
    <t>Total Private Bank</t>
  </si>
  <si>
    <t>UJJIVAN SMALL FIN. BANK</t>
  </si>
  <si>
    <t>UTKARSH SMALL FIN. BANK</t>
  </si>
  <si>
    <t>JANA SMALL FIN. BANK</t>
  </si>
  <si>
    <t>SHIVALIK SMALL FINANCE BANK</t>
  </si>
  <si>
    <t>EQUITAS SMALL FIN. BANK</t>
  </si>
  <si>
    <t>SMALL FINANCE BANK</t>
  </si>
  <si>
    <t>Total All Bank</t>
  </si>
  <si>
    <t>SLBC - 01</t>
  </si>
  <si>
    <t>CD Ratio (Within State Adv)</t>
  </si>
  <si>
    <t>Outside State Advances          (B)</t>
  </si>
  <si>
    <t>Total Adavances         (A+B)</t>
  </si>
  <si>
    <t>Name of District</t>
  </si>
  <si>
    <t>Total                 (A)</t>
  </si>
  <si>
    <t>RIDF</t>
  </si>
  <si>
    <t>TOTAL ( ALL BANK + RIDF)</t>
  </si>
  <si>
    <t>BANK WISE CD RATIO AS ON 31.12.2024</t>
  </si>
</sst>
</file>

<file path=xl/styles.xml><?xml version="1.0" encoding="utf-8"?>
<styleSheet xmlns="http://schemas.openxmlformats.org/spreadsheetml/2006/main">
  <fonts count="10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6"/>
      <color theme="0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2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53"/>
  <sheetViews>
    <sheetView tabSelected="1" zoomScale="87" zoomScaleNormal="87" workbookViewId="0">
      <selection sqref="A1:O53"/>
    </sheetView>
  </sheetViews>
  <sheetFormatPr defaultColWidth="9.6640625" defaultRowHeight="15.75"/>
  <cols>
    <col min="1" max="1" width="3.5546875" style="2" customWidth="1"/>
    <col min="2" max="2" width="24.33203125" style="2" bestFit="1" customWidth="1"/>
    <col min="3" max="3" width="8" style="2" customWidth="1"/>
    <col min="4" max="4" width="12.77734375" style="2" customWidth="1"/>
    <col min="5" max="5" width="12.21875" style="2" customWidth="1"/>
    <col min="6" max="6" width="9.44140625" style="2" customWidth="1"/>
    <col min="7" max="7" width="12.44140625" style="2" customWidth="1"/>
    <col min="8" max="8" width="11.6640625" style="2" customWidth="1"/>
    <col min="9" max="9" width="9.6640625" style="2" bestFit="1" customWidth="1"/>
    <col min="10" max="11" width="11.109375" style="2" customWidth="1"/>
    <col min="12" max="12" width="10.5546875" style="2" customWidth="1"/>
    <col min="13" max="244" width="9.6640625" style="1" customWidth="1"/>
  </cols>
  <sheetData>
    <row r="1" spans="1:244" ht="24.75" customHeight="1">
      <c r="A1" s="7" t="s">
        <v>0</v>
      </c>
      <c r="B1" s="32"/>
      <c r="C1" s="26"/>
      <c r="D1" s="26"/>
      <c r="E1" s="26"/>
      <c r="F1" s="26"/>
      <c r="G1" s="26"/>
      <c r="H1" s="26"/>
      <c r="I1" s="26"/>
      <c r="J1" s="26"/>
      <c r="K1" s="26"/>
      <c r="L1" s="26"/>
      <c r="N1" s="25" t="s">
        <v>55</v>
      </c>
      <c r="O1" s="25"/>
    </row>
    <row r="2" spans="1:244" ht="24.75" customHeight="1">
      <c r="A2" s="7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O2" s="13"/>
    </row>
    <row r="3" spans="1:244" ht="24.75" customHeight="1">
      <c r="A3" s="27" t="s">
        <v>63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244" ht="18.75" customHeight="1">
      <c r="A4" s="3"/>
      <c r="B4" s="28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44" ht="18.75" hidden="1" customHeight="1">
      <c r="A5" s="3"/>
      <c r="B5" s="4"/>
      <c r="C5" s="6"/>
      <c r="D5" s="5"/>
      <c r="E5" s="5"/>
      <c r="F5" s="5"/>
      <c r="G5" s="5"/>
      <c r="H5" s="5"/>
      <c r="I5" s="5"/>
      <c r="J5" s="5"/>
      <c r="K5" s="5"/>
      <c r="L5" s="6"/>
      <c r="O5" s="13"/>
    </row>
    <row r="6" spans="1:244" ht="19.5" customHeight="1">
      <c r="A6" s="10"/>
      <c r="B6" s="10"/>
      <c r="C6" s="10"/>
      <c r="D6" s="29" t="s">
        <v>2</v>
      </c>
      <c r="E6" s="29"/>
      <c r="F6" s="29"/>
      <c r="G6" s="29"/>
      <c r="H6" s="29" t="s">
        <v>3</v>
      </c>
      <c r="I6" s="29"/>
      <c r="J6" s="29"/>
      <c r="K6" s="29"/>
      <c r="L6" s="30" t="s">
        <v>56</v>
      </c>
      <c r="M6" s="29" t="s">
        <v>57</v>
      </c>
      <c r="N6" s="29" t="s">
        <v>58</v>
      </c>
      <c r="O6" s="29" t="s">
        <v>10</v>
      </c>
    </row>
    <row r="7" spans="1:244" ht="51" customHeight="1">
      <c r="A7" s="14" t="s">
        <v>4</v>
      </c>
      <c r="B7" s="14" t="s">
        <v>59</v>
      </c>
      <c r="C7" s="14" t="s">
        <v>5</v>
      </c>
      <c r="D7" s="14" t="s">
        <v>6</v>
      </c>
      <c r="E7" s="14" t="s">
        <v>7</v>
      </c>
      <c r="F7" s="15" t="s">
        <v>8</v>
      </c>
      <c r="G7" s="15" t="s">
        <v>9</v>
      </c>
      <c r="H7" s="14" t="s">
        <v>6</v>
      </c>
      <c r="I7" s="14" t="s">
        <v>7</v>
      </c>
      <c r="J7" s="15" t="s">
        <v>8</v>
      </c>
      <c r="K7" s="15" t="s">
        <v>60</v>
      </c>
      <c r="L7" s="31"/>
      <c r="M7" s="29"/>
      <c r="N7" s="29"/>
      <c r="O7" s="29"/>
    </row>
    <row r="8" spans="1:244">
      <c r="A8" s="10">
        <v>1</v>
      </c>
      <c r="B8" s="10" t="s">
        <v>11</v>
      </c>
      <c r="C8" s="10">
        <v>444</v>
      </c>
      <c r="D8" s="21">
        <v>24017.78</v>
      </c>
      <c r="E8" s="23">
        <v>11840.66</v>
      </c>
      <c r="F8" s="21">
        <v>31499.42</v>
      </c>
      <c r="G8" s="21">
        <f>D8+E8+F8</f>
        <v>67357.86</v>
      </c>
      <c r="H8" s="21">
        <v>6211.6</v>
      </c>
      <c r="I8" s="21">
        <v>3483.9</v>
      </c>
      <c r="J8" s="21">
        <v>9303.07</v>
      </c>
      <c r="K8" s="21">
        <v>18998.57</v>
      </c>
      <c r="L8" s="22">
        <f>K8/G8*100</f>
        <v>28.205423984669348</v>
      </c>
      <c r="M8" s="21">
        <v>5811.9</v>
      </c>
      <c r="N8" s="21">
        <f>K8+M8</f>
        <v>24810.47</v>
      </c>
      <c r="O8" s="21">
        <f>N8/G8*100</f>
        <v>36.833815682386586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>
      <c r="A9" s="10">
        <v>2</v>
      </c>
      <c r="B9" s="10" t="s">
        <v>12</v>
      </c>
      <c r="C9" s="10">
        <v>296</v>
      </c>
      <c r="D9" s="21">
        <v>11184.77</v>
      </c>
      <c r="E9" s="23">
        <v>8861.8700000000008</v>
      </c>
      <c r="F9" s="21">
        <v>21070.18</v>
      </c>
      <c r="G9" s="21">
        <v>41116.82</v>
      </c>
      <c r="H9" s="21">
        <v>3815.36</v>
      </c>
      <c r="I9" s="21">
        <v>5717</v>
      </c>
      <c r="J9" s="21">
        <v>7800.29</v>
      </c>
      <c r="K9" s="21">
        <v>17332.650000000001</v>
      </c>
      <c r="L9" s="22">
        <f t="shared" ref="L9:L53" si="0">K9/G9*100</f>
        <v>42.154646200751912</v>
      </c>
      <c r="M9" s="21">
        <v>1545.02</v>
      </c>
      <c r="N9" s="21">
        <f>K9+M9</f>
        <v>18877.670000000002</v>
      </c>
      <c r="O9" s="21">
        <f t="shared" ref="O9:O51" si="1">N9/G9*100</f>
        <v>45.912281154038666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>
      <c r="A10" s="10">
        <v>3</v>
      </c>
      <c r="B10" s="10" t="s">
        <v>13</v>
      </c>
      <c r="C10" s="10">
        <v>134</v>
      </c>
      <c r="D10" s="21">
        <v>2539.0700000000002</v>
      </c>
      <c r="E10" s="23">
        <v>2331.0100000000002</v>
      </c>
      <c r="F10" s="21">
        <v>8108.03</v>
      </c>
      <c r="G10" s="21">
        <v>12978.11</v>
      </c>
      <c r="H10" s="21">
        <v>1299.07</v>
      </c>
      <c r="I10" s="21">
        <v>1509.59</v>
      </c>
      <c r="J10" s="21">
        <v>3898.07</v>
      </c>
      <c r="K10" s="21">
        <v>6706.73</v>
      </c>
      <c r="L10" s="22">
        <f t="shared" si="0"/>
        <v>51.677247303343854</v>
      </c>
      <c r="M10" s="21"/>
      <c r="N10" s="21">
        <f>K10+M10</f>
        <v>6706.73</v>
      </c>
      <c r="O10" s="21">
        <f t="shared" si="1"/>
        <v>51.677247303343854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s="8" customFormat="1">
      <c r="A11" s="11"/>
      <c r="B11" s="12" t="s">
        <v>14</v>
      </c>
      <c r="C11" s="12">
        <v>874</v>
      </c>
      <c r="D11" s="18">
        <v>37741.620000000003</v>
      </c>
      <c r="E11" s="24">
        <v>23033.54</v>
      </c>
      <c r="F11" s="18">
        <f>F8+F9+F10</f>
        <v>60677.63</v>
      </c>
      <c r="G11" s="18">
        <f>G8+G9+G10</f>
        <v>121452.79</v>
      </c>
      <c r="H11" s="18">
        <v>11326.03</v>
      </c>
      <c r="I11" s="18">
        <v>10710.49</v>
      </c>
      <c r="J11" s="18">
        <v>21001.43</v>
      </c>
      <c r="K11" s="18">
        <v>43037.95</v>
      </c>
      <c r="L11" s="18">
        <f t="shared" si="0"/>
        <v>35.435950051044522</v>
      </c>
      <c r="M11" s="18">
        <f>SUM(M8:M10)</f>
        <v>7356.92</v>
      </c>
      <c r="N11" s="18">
        <f>K11+M11</f>
        <v>50394.869999999995</v>
      </c>
      <c r="O11" s="18">
        <f t="shared" si="1"/>
        <v>41.493381914075414</v>
      </c>
    </row>
    <row r="12" spans="1:244">
      <c r="A12" s="10">
        <v>4</v>
      </c>
      <c r="B12" s="10" t="s">
        <v>15</v>
      </c>
      <c r="C12" s="10">
        <v>111</v>
      </c>
      <c r="D12" s="21">
        <v>1180.25</v>
      </c>
      <c r="E12" s="23">
        <v>1848.05</v>
      </c>
      <c r="F12" s="21">
        <v>6155.87</v>
      </c>
      <c r="G12" s="21">
        <v>9184.17</v>
      </c>
      <c r="H12" s="21">
        <v>517.9</v>
      </c>
      <c r="I12" s="21">
        <v>919.81</v>
      </c>
      <c r="J12" s="21">
        <v>2522.91</v>
      </c>
      <c r="K12" s="21">
        <v>3960.62</v>
      </c>
      <c r="L12" s="22">
        <f t="shared" si="0"/>
        <v>43.124419517495866</v>
      </c>
      <c r="M12" s="21"/>
      <c r="N12" s="21">
        <f t="shared" ref="N12:N51" si="2">K12+M12</f>
        <v>3960.62</v>
      </c>
      <c r="O12" s="21">
        <f t="shared" si="1"/>
        <v>43.124419517495866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>
      <c r="A13" s="10">
        <v>5</v>
      </c>
      <c r="B13" s="10" t="s">
        <v>16</v>
      </c>
      <c r="C13" s="10">
        <v>135</v>
      </c>
      <c r="D13" s="21">
        <v>1370.89</v>
      </c>
      <c r="E13" s="23">
        <v>1523.44</v>
      </c>
      <c r="F13" s="21">
        <v>5466.75</v>
      </c>
      <c r="G13" s="21">
        <v>8361.08</v>
      </c>
      <c r="H13" s="21">
        <v>641.94000000000005</v>
      </c>
      <c r="I13" s="21">
        <v>940.26</v>
      </c>
      <c r="J13" s="21">
        <v>2838.35</v>
      </c>
      <c r="K13" s="21">
        <v>4420.55</v>
      </c>
      <c r="L13" s="22">
        <f t="shared" si="0"/>
        <v>52.870562176178204</v>
      </c>
      <c r="M13" s="21"/>
      <c r="N13" s="21">
        <f t="shared" si="2"/>
        <v>4420.55</v>
      </c>
      <c r="O13" s="21">
        <f t="shared" si="1"/>
        <v>52.870562176178204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>
      <c r="A14" s="10">
        <v>6</v>
      </c>
      <c r="B14" s="10" t="s">
        <v>17</v>
      </c>
      <c r="C14" s="10">
        <v>41</v>
      </c>
      <c r="D14" s="21">
        <v>262.05</v>
      </c>
      <c r="E14" s="23">
        <v>693.85</v>
      </c>
      <c r="F14" s="21">
        <v>2294.77</v>
      </c>
      <c r="G14" s="21">
        <v>3250.67</v>
      </c>
      <c r="H14" s="21">
        <v>90.87</v>
      </c>
      <c r="I14" s="21">
        <v>221.46</v>
      </c>
      <c r="J14" s="21">
        <v>1004.52</v>
      </c>
      <c r="K14" s="21">
        <v>1316.85</v>
      </c>
      <c r="L14" s="22">
        <f t="shared" si="0"/>
        <v>40.510110223430857</v>
      </c>
      <c r="M14" s="21"/>
      <c r="N14" s="21">
        <f t="shared" si="2"/>
        <v>1316.85</v>
      </c>
      <c r="O14" s="21">
        <f t="shared" si="1"/>
        <v>40.510110223430857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>
      <c r="A15" s="10">
        <v>7</v>
      </c>
      <c r="B15" s="10" t="s">
        <v>18</v>
      </c>
      <c r="C15" s="10">
        <v>44</v>
      </c>
      <c r="D15" s="21">
        <v>838.07</v>
      </c>
      <c r="E15" s="23">
        <v>407.27</v>
      </c>
      <c r="F15" s="21">
        <v>1757.09</v>
      </c>
      <c r="G15" s="21">
        <v>3002.43</v>
      </c>
      <c r="H15" s="21">
        <v>285.12</v>
      </c>
      <c r="I15" s="21">
        <v>260.45999999999998</v>
      </c>
      <c r="J15" s="21">
        <v>748.32</v>
      </c>
      <c r="K15" s="21">
        <v>1293.9000000000001</v>
      </c>
      <c r="L15" s="22">
        <f t="shared" si="0"/>
        <v>43.095092974690509</v>
      </c>
      <c r="M15" s="21"/>
      <c r="N15" s="21">
        <f t="shared" si="2"/>
        <v>1293.9000000000001</v>
      </c>
      <c r="O15" s="21">
        <f t="shared" si="1"/>
        <v>43.095092974690509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>
      <c r="A16" s="10">
        <v>8</v>
      </c>
      <c r="B16" s="10" t="s">
        <v>19</v>
      </c>
      <c r="C16" s="10">
        <v>57</v>
      </c>
      <c r="D16" s="21">
        <v>481.31</v>
      </c>
      <c r="E16" s="23">
        <v>705.72</v>
      </c>
      <c r="F16" s="21">
        <v>1105.99</v>
      </c>
      <c r="G16" s="21">
        <v>2293.02</v>
      </c>
      <c r="H16" s="21">
        <v>228.18</v>
      </c>
      <c r="I16" s="21">
        <v>361.57</v>
      </c>
      <c r="J16" s="21">
        <v>485.62</v>
      </c>
      <c r="K16" s="21">
        <v>1075.3699999999999</v>
      </c>
      <c r="L16" s="22">
        <f t="shared" si="0"/>
        <v>46.897541233831362</v>
      </c>
      <c r="M16" s="21"/>
      <c r="N16" s="21">
        <f t="shared" si="2"/>
        <v>1075.3699999999999</v>
      </c>
      <c r="O16" s="21">
        <f t="shared" si="1"/>
        <v>46.897541233831362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>
      <c r="A17" s="10">
        <v>9</v>
      </c>
      <c r="B17" s="10" t="s">
        <v>20</v>
      </c>
      <c r="C17" s="10">
        <v>48</v>
      </c>
      <c r="D17" s="21">
        <v>639.17999999999995</v>
      </c>
      <c r="E17" s="23">
        <v>435.06</v>
      </c>
      <c r="F17" s="21">
        <v>2402.15</v>
      </c>
      <c r="G17" s="21">
        <v>3476.39</v>
      </c>
      <c r="H17" s="21">
        <v>384.42</v>
      </c>
      <c r="I17" s="21">
        <v>270.51</v>
      </c>
      <c r="J17" s="21">
        <v>796.94</v>
      </c>
      <c r="K17" s="21">
        <v>1451.87</v>
      </c>
      <c r="L17" s="22">
        <f t="shared" si="0"/>
        <v>41.763726164210574</v>
      </c>
      <c r="M17" s="21"/>
      <c r="N17" s="21">
        <f t="shared" si="2"/>
        <v>1451.87</v>
      </c>
      <c r="O17" s="21">
        <f t="shared" si="1"/>
        <v>41.763726164210574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>
      <c r="A18" s="10">
        <v>10</v>
      </c>
      <c r="B18" s="10" t="s">
        <v>21</v>
      </c>
      <c r="C18" s="10">
        <v>38</v>
      </c>
      <c r="D18" s="21">
        <v>411.38</v>
      </c>
      <c r="E18" s="23">
        <v>804.05</v>
      </c>
      <c r="F18" s="21">
        <v>1297.8800000000001</v>
      </c>
      <c r="G18" s="21">
        <v>2513.31</v>
      </c>
      <c r="H18" s="21">
        <v>328.98</v>
      </c>
      <c r="I18" s="21">
        <v>511.77</v>
      </c>
      <c r="J18" s="21">
        <v>886.53</v>
      </c>
      <c r="K18" s="21">
        <v>1727.28</v>
      </c>
      <c r="L18" s="22">
        <f t="shared" si="0"/>
        <v>68.725306468362433</v>
      </c>
      <c r="M18" s="21"/>
      <c r="N18" s="21">
        <f t="shared" si="2"/>
        <v>1727.28</v>
      </c>
      <c r="O18" s="21">
        <f t="shared" si="1"/>
        <v>68.725306468362433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>
      <c r="A19" s="10">
        <v>11</v>
      </c>
      <c r="B19" s="10" t="s">
        <v>22</v>
      </c>
      <c r="C19" s="10">
        <v>50</v>
      </c>
      <c r="D19" s="21">
        <v>454.1</v>
      </c>
      <c r="E19" s="23">
        <v>1125.0899999999999</v>
      </c>
      <c r="F19" s="21">
        <v>2748.2</v>
      </c>
      <c r="G19" s="21">
        <v>4327.3900000000003</v>
      </c>
      <c r="H19" s="21">
        <v>208.36</v>
      </c>
      <c r="I19" s="21">
        <v>298.68</v>
      </c>
      <c r="J19" s="21">
        <v>1373.83</v>
      </c>
      <c r="K19" s="21">
        <v>1880.87</v>
      </c>
      <c r="L19" s="22">
        <f t="shared" si="0"/>
        <v>43.464305274079749</v>
      </c>
      <c r="M19" s="21"/>
      <c r="N19" s="21">
        <f t="shared" si="2"/>
        <v>1880.87</v>
      </c>
      <c r="O19" s="21">
        <f t="shared" si="1"/>
        <v>43.464305274079749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>
      <c r="A20" s="10">
        <v>12</v>
      </c>
      <c r="B20" s="10" t="s">
        <v>23</v>
      </c>
      <c r="C20" s="10">
        <v>23</v>
      </c>
      <c r="D20" s="21">
        <v>0</v>
      </c>
      <c r="E20" s="23">
        <v>26.57</v>
      </c>
      <c r="F20" s="21">
        <v>463.1</v>
      </c>
      <c r="G20" s="21">
        <v>489.67</v>
      </c>
      <c r="H20" s="21">
        <v>0</v>
      </c>
      <c r="I20" s="21">
        <v>45.87</v>
      </c>
      <c r="J20" s="21">
        <v>316.08</v>
      </c>
      <c r="K20" s="21">
        <v>361.95</v>
      </c>
      <c r="L20" s="22">
        <f t="shared" si="0"/>
        <v>73.917127861621097</v>
      </c>
      <c r="M20" s="21"/>
      <c r="N20" s="21">
        <f t="shared" si="2"/>
        <v>361.95</v>
      </c>
      <c r="O20" s="21">
        <f t="shared" si="1"/>
        <v>73.917127861621097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s="8" customFormat="1">
      <c r="A21" s="11"/>
      <c r="B21" s="12" t="s">
        <v>24</v>
      </c>
      <c r="C21" s="12">
        <v>547</v>
      </c>
      <c r="D21" s="18">
        <v>5637.23</v>
      </c>
      <c r="E21" s="24">
        <v>7569.1</v>
      </c>
      <c r="F21" s="18">
        <v>23691.8</v>
      </c>
      <c r="G21" s="18">
        <v>36898.129999999997</v>
      </c>
      <c r="H21" s="18">
        <v>2685.77</v>
      </c>
      <c r="I21" s="18">
        <v>3830.39</v>
      </c>
      <c r="J21" s="18">
        <v>10973.1</v>
      </c>
      <c r="K21" s="18">
        <v>17489.259999999998</v>
      </c>
      <c r="L21" s="18">
        <f t="shared" si="0"/>
        <v>47.398770615204619</v>
      </c>
      <c r="M21" s="18">
        <v>0</v>
      </c>
      <c r="N21" s="18">
        <f t="shared" si="2"/>
        <v>17489.259999999998</v>
      </c>
      <c r="O21" s="18">
        <f t="shared" si="1"/>
        <v>47.398770615204619</v>
      </c>
    </row>
    <row r="22" spans="1:244" s="8" customFormat="1">
      <c r="A22" s="11"/>
      <c r="B22" s="12" t="s">
        <v>25</v>
      </c>
      <c r="C22" s="12">
        <v>1421</v>
      </c>
      <c r="D22" s="18">
        <v>43378.85</v>
      </c>
      <c r="E22" s="24">
        <v>30602.639999999999</v>
      </c>
      <c r="F22" s="18">
        <f>F21+F11</f>
        <v>84369.43</v>
      </c>
      <c r="G22" s="18">
        <f>G21+G11</f>
        <v>158350.91999999998</v>
      </c>
      <c r="H22" s="18">
        <v>14011.8</v>
      </c>
      <c r="I22" s="18">
        <v>14540.88</v>
      </c>
      <c r="J22" s="18">
        <v>31974.53</v>
      </c>
      <c r="K22" s="18">
        <v>60527.21</v>
      </c>
      <c r="L22" s="18">
        <f t="shared" si="0"/>
        <v>38.223465957760148</v>
      </c>
      <c r="M22" s="18">
        <f>M21+M11</f>
        <v>7356.92</v>
      </c>
      <c r="N22" s="18">
        <f t="shared" si="2"/>
        <v>67884.13</v>
      </c>
      <c r="O22" s="18">
        <f t="shared" si="1"/>
        <v>42.869425703368194</v>
      </c>
    </row>
    <row r="23" spans="1:244" s="7" customFormat="1">
      <c r="A23" s="10">
        <v>13</v>
      </c>
      <c r="B23" s="10" t="s">
        <v>26</v>
      </c>
      <c r="C23" s="10">
        <v>290</v>
      </c>
      <c r="D23" s="21">
        <v>5827.71</v>
      </c>
      <c r="E23" s="21">
        <v>1326.86</v>
      </c>
      <c r="F23" s="21">
        <v>1043.5</v>
      </c>
      <c r="G23" s="21">
        <v>8198.07</v>
      </c>
      <c r="H23" s="21">
        <v>2378.8000000000002</v>
      </c>
      <c r="I23" s="21">
        <v>983.45</v>
      </c>
      <c r="J23" s="21">
        <v>836.85</v>
      </c>
      <c r="K23" s="21">
        <v>4199.1000000000004</v>
      </c>
      <c r="L23" s="22">
        <f t="shared" si="0"/>
        <v>51.220592163765374</v>
      </c>
      <c r="M23" s="21">
        <v>0</v>
      </c>
      <c r="N23" s="21">
        <f t="shared" si="2"/>
        <v>4199.1000000000004</v>
      </c>
      <c r="O23" s="21">
        <f t="shared" si="1"/>
        <v>51.220592163765374</v>
      </c>
    </row>
    <row r="24" spans="1:244" s="7" customFormat="1">
      <c r="A24" s="10">
        <v>14</v>
      </c>
      <c r="B24" s="10" t="s">
        <v>27</v>
      </c>
      <c r="C24" s="10">
        <v>1</v>
      </c>
      <c r="D24" s="21">
        <v>28.12</v>
      </c>
      <c r="E24" s="21">
        <v>0</v>
      </c>
      <c r="F24" s="21">
        <v>0</v>
      </c>
      <c r="G24" s="21">
        <v>28.12</v>
      </c>
      <c r="H24" s="21">
        <v>9.24</v>
      </c>
      <c r="I24" s="21">
        <v>0</v>
      </c>
      <c r="J24" s="21">
        <v>0</v>
      </c>
      <c r="K24" s="21">
        <v>9.24</v>
      </c>
      <c r="L24" s="22">
        <f t="shared" si="0"/>
        <v>32.859174964438118</v>
      </c>
      <c r="M24" s="21">
        <v>0</v>
      </c>
      <c r="N24" s="21">
        <f t="shared" si="2"/>
        <v>9.24</v>
      </c>
      <c r="O24" s="21">
        <f t="shared" si="1"/>
        <v>32.859174964438118</v>
      </c>
    </row>
    <row r="25" spans="1:244" s="9" customFormat="1">
      <c r="A25" s="11"/>
      <c r="B25" s="12" t="s">
        <v>28</v>
      </c>
      <c r="C25" s="12">
        <v>291</v>
      </c>
      <c r="D25" s="18">
        <v>5855.83</v>
      </c>
      <c r="E25" s="18">
        <v>1326.86</v>
      </c>
      <c r="F25" s="18">
        <v>1043.5</v>
      </c>
      <c r="G25" s="18">
        <v>8226.19</v>
      </c>
      <c r="H25" s="18">
        <v>2388.04</v>
      </c>
      <c r="I25" s="18">
        <v>983.45</v>
      </c>
      <c r="J25" s="18">
        <v>836.85</v>
      </c>
      <c r="K25" s="18">
        <v>4208.34</v>
      </c>
      <c r="L25" s="18">
        <f t="shared" si="0"/>
        <v>51.157826405662888</v>
      </c>
      <c r="M25" s="18"/>
      <c r="N25" s="21">
        <f t="shared" si="2"/>
        <v>4208.34</v>
      </c>
      <c r="O25" s="21">
        <f t="shared" si="1"/>
        <v>51.157826405662888</v>
      </c>
    </row>
    <row r="26" spans="1:244" s="7" customFormat="1">
      <c r="A26" s="10">
        <v>15</v>
      </c>
      <c r="B26" s="10" t="s">
        <v>29</v>
      </c>
      <c r="C26" s="10">
        <v>337</v>
      </c>
      <c r="D26" s="21">
        <v>4030.41</v>
      </c>
      <c r="E26" s="21">
        <v>4833.6099999999997</v>
      </c>
      <c r="F26" s="21">
        <v>6135.85</v>
      </c>
      <c r="G26" s="21">
        <v>14999.87</v>
      </c>
      <c r="H26" s="21">
        <v>2527.52</v>
      </c>
      <c r="I26" s="21">
        <v>2328.02</v>
      </c>
      <c r="J26" s="21">
        <v>4166.72</v>
      </c>
      <c r="K26" s="21">
        <v>9022.26</v>
      </c>
      <c r="L26" s="22">
        <f t="shared" si="0"/>
        <v>60.148921290651181</v>
      </c>
      <c r="M26" s="21">
        <v>0</v>
      </c>
      <c r="N26" s="21">
        <f t="shared" si="2"/>
        <v>9022.26</v>
      </c>
      <c r="O26" s="21">
        <f t="shared" si="1"/>
        <v>60.148921290651181</v>
      </c>
    </row>
    <row r="27" spans="1:244" s="9" customFormat="1">
      <c r="A27" s="11"/>
      <c r="B27" s="12" t="s">
        <v>30</v>
      </c>
      <c r="C27" s="12">
        <v>337</v>
      </c>
      <c r="D27" s="18">
        <v>4030.41</v>
      </c>
      <c r="E27" s="18">
        <v>4833.6099999999997</v>
      </c>
      <c r="F27" s="18">
        <v>6135.85</v>
      </c>
      <c r="G27" s="18">
        <v>14999.87</v>
      </c>
      <c r="H27" s="18">
        <v>2527.52</v>
      </c>
      <c r="I27" s="18">
        <v>2328.02</v>
      </c>
      <c r="J27" s="18">
        <v>4166.72</v>
      </c>
      <c r="K27" s="18">
        <v>9022.26</v>
      </c>
      <c r="L27" s="18">
        <f t="shared" si="0"/>
        <v>60.148921290651181</v>
      </c>
      <c r="M27" s="18">
        <v>0</v>
      </c>
      <c r="N27" s="18">
        <f t="shared" si="2"/>
        <v>9022.26</v>
      </c>
      <c r="O27" s="18">
        <f t="shared" si="1"/>
        <v>60.148921290651181</v>
      </c>
    </row>
    <row r="28" spans="1:244" s="9" customFormat="1">
      <c r="A28" s="11"/>
      <c r="B28" s="12" t="s">
        <v>31</v>
      </c>
      <c r="C28" s="12">
        <v>2049</v>
      </c>
      <c r="D28" s="18">
        <v>53265.09</v>
      </c>
      <c r="E28" s="18">
        <v>36763.11</v>
      </c>
      <c r="F28" s="18">
        <f>F27+F25+F22</f>
        <v>91548.78</v>
      </c>
      <c r="G28" s="18">
        <f>G27+G25+G22</f>
        <v>181576.97999999998</v>
      </c>
      <c r="H28" s="18">
        <v>18927.36</v>
      </c>
      <c r="I28" s="18">
        <v>17852.349999999999</v>
      </c>
      <c r="J28" s="18">
        <v>36978.1</v>
      </c>
      <c r="K28" s="18">
        <v>73757.81</v>
      </c>
      <c r="L28" s="18">
        <f t="shared" si="0"/>
        <v>40.62068330467882</v>
      </c>
      <c r="M28" s="18">
        <f>M22</f>
        <v>7356.92</v>
      </c>
      <c r="N28" s="18">
        <f t="shared" si="2"/>
        <v>81114.73</v>
      </c>
      <c r="O28" s="18">
        <f t="shared" si="1"/>
        <v>44.672364305210941</v>
      </c>
    </row>
    <row r="29" spans="1:244" s="7" customFormat="1">
      <c r="A29" s="10">
        <v>16</v>
      </c>
      <c r="B29" s="10" t="s">
        <v>32</v>
      </c>
      <c r="C29" s="10">
        <v>101</v>
      </c>
      <c r="D29" s="21">
        <v>1380.78</v>
      </c>
      <c r="E29" s="21">
        <v>1596.63</v>
      </c>
      <c r="F29" s="21">
        <v>1208.01</v>
      </c>
      <c r="G29" s="21">
        <v>4185.42</v>
      </c>
      <c r="H29" s="21">
        <v>691.24</v>
      </c>
      <c r="I29" s="21">
        <v>760.68</v>
      </c>
      <c r="J29" s="21">
        <v>1128.49</v>
      </c>
      <c r="K29" s="21">
        <v>2580.41</v>
      </c>
      <c r="L29" s="22">
        <f t="shared" si="0"/>
        <v>61.652355080254786</v>
      </c>
      <c r="M29" s="21"/>
      <c r="N29" s="21">
        <f t="shared" si="2"/>
        <v>2580.41</v>
      </c>
      <c r="O29" s="21">
        <f t="shared" si="1"/>
        <v>61.652355080254786</v>
      </c>
    </row>
    <row r="30" spans="1:244" s="7" customFormat="1">
      <c r="A30" s="10">
        <v>17</v>
      </c>
      <c r="B30" s="10" t="s">
        <v>33</v>
      </c>
      <c r="C30" s="10">
        <v>74</v>
      </c>
      <c r="D30" s="21">
        <v>431.97</v>
      </c>
      <c r="E30" s="21">
        <v>1413.66</v>
      </c>
      <c r="F30" s="21">
        <v>4412.43</v>
      </c>
      <c r="G30" s="21">
        <v>6258.06</v>
      </c>
      <c r="H30" s="21">
        <v>604.91999999999996</v>
      </c>
      <c r="I30" s="21">
        <v>677.64</v>
      </c>
      <c r="J30" s="21">
        <v>3372.51</v>
      </c>
      <c r="K30" s="21">
        <v>4655.07</v>
      </c>
      <c r="L30" s="22">
        <f t="shared" si="0"/>
        <v>74.385192855293809</v>
      </c>
      <c r="M30" s="21"/>
      <c r="N30" s="21">
        <f t="shared" si="2"/>
        <v>4655.07</v>
      </c>
      <c r="O30" s="21">
        <f t="shared" si="1"/>
        <v>74.385192855293809</v>
      </c>
    </row>
    <row r="31" spans="1:244" s="7" customFormat="1">
      <c r="A31" s="10">
        <v>18</v>
      </c>
      <c r="B31" s="10" t="s">
        <v>34</v>
      </c>
      <c r="C31" s="10">
        <v>48</v>
      </c>
      <c r="D31" s="21">
        <v>261.13</v>
      </c>
      <c r="E31" s="21">
        <v>1312.11</v>
      </c>
      <c r="F31" s="21">
        <v>6532.37</v>
      </c>
      <c r="G31" s="21">
        <v>8105.61</v>
      </c>
      <c r="H31" s="21">
        <v>55.16</v>
      </c>
      <c r="I31" s="21">
        <v>571.59</v>
      </c>
      <c r="J31" s="21">
        <v>5753.68</v>
      </c>
      <c r="K31" s="21">
        <v>6380.43</v>
      </c>
      <c r="L31" s="22">
        <f t="shared" si="0"/>
        <v>78.716222468142433</v>
      </c>
      <c r="M31" s="21"/>
      <c r="N31" s="21">
        <f t="shared" si="2"/>
        <v>6380.43</v>
      </c>
      <c r="O31" s="21">
        <f t="shared" si="1"/>
        <v>78.716222468142433</v>
      </c>
    </row>
    <row r="32" spans="1:244" s="7" customFormat="1">
      <c r="A32" s="10">
        <v>19</v>
      </c>
      <c r="B32" s="10" t="s">
        <v>35</v>
      </c>
      <c r="C32" s="10">
        <v>31</v>
      </c>
      <c r="D32" s="21">
        <v>404.36</v>
      </c>
      <c r="E32" s="21">
        <v>874.63</v>
      </c>
      <c r="F32" s="21">
        <v>1706.75</v>
      </c>
      <c r="G32" s="21">
        <v>2985.74</v>
      </c>
      <c r="H32" s="21">
        <v>120.43</v>
      </c>
      <c r="I32" s="21">
        <v>238.72</v>
      </c>
      <c r="J32" s="21">
        <v>561.02</v>
      </c>
      <c r="K32" s="21">
        <v>920.17</v>
      </c>
      <c r="L32" s="22">
        <f t="shared" si="0"/>
        <v>30.81882548379966</v>
      </c>
      <c r="M32" s="21"/>
      <c r="N32" s="21">
        <f t="shared" si="2"/>
        <v>920.17</v>
      </c>
      <c r="O32" s="21">
        <f t="shared" si="1"/>
        <v>30.81882548379966</v>
      </c>
    </row>
    <row r="33" spans="1:15" s="7" customFormat="1">
      <c r="A33" s="10">
        <v>20</v>
      </c>
      <c r="B33" s="10" t="s">
        <v>36</v>
      </c>
      <c r="C33" s="10">
        <v>115</v>
      </c>
      <c r="D33" s="21">
        <v>993.25</v>
      </c>
      <c r="E33" s="21">
        <v>2598.71</v>
      </c>
      <c r="F33" s="21">
        <v>11216.13</v>
      </c>
      <c r="G33" s="21">
        <v>14808.09</v>
      </c>
      <c r="H33" s="21">
        <v>1727.57</v>
      </c>
      <c r="I33" s="21">
        <v>3329</v>
      </c>
      <c r="J33" s="21">
        <v>14281.64</v>
      </c>
      <c r="K33" s="21">
        <v>19338.21</v>
      </c>
      <c r="L33" s="22">
        <f t="shared" si="0"/>
        <v>130.59219656282477</v>
      </c>
      <c r="M33" s="21"/>
      <c r="N33" s="21">
        <f t="shared" si="2"/>
        <v>19338.21</v>
      </c>
      <c r="O33" s="21">
        <f t="shared" si="1"/>
        <v>130.59219656282477</v>
      </c>
    </row>
    <row r="34" spans="1:15" s="7" customFormat="1">
      <c r="A34" s="10">
        <v>21</v>
      </c>
      <c r="B34" s="10" t="s">
        <v>37</v>
      </c>
      <c r="C34" s="10">
        <v>3</v>
      </c>
      <c r="D34" s="21">
        <v>0</v>
      </c>
      <c r="E34" s="21">
        <v>0</v>
      </c>
      <c r="F34" s="21">
        <v>97.45</v>
      </c>
      <c r="G34" s="21">
        <v>97.45</v>
      </c>
      <c r="H34" s="21">
        <v>0</v>
      </c>
      <c r="I34" s="21">
        <v>0</v>
      </c>
      <c r="J34" s="21">
        <v>82.44</v>
      </c>
      <c r="K34" s="21">
        <v>82.44</v>
      </c>
      <c r="L34" s="22">
        <f t="shared" si="0"/>
        <v>84.597229348383792</v>
      </c>
      <c r="M34" s="21"/>
      <c r="N34" s="21">
        <f t="shared" si="2"/>
        <v>82.44</v>
      </c>
      <c r="O34" s="21">
        <f t="shared" si="1"/>
        <v>84.597229348383792</v>
      </c>
    </row>
    <row r="35" spans="1:15" s="7" customFormat="1">
      <c r="A35" s="10">
        <v>22</v>
      </c>
      <c r="B35" s="10" t="s">
        <v>38</v>
      </c>
      <c r="C35" s="10">
        <v>2</v>
      </c>
      <c r="D35" s="21">
        <v>0</v>
      </c>
      <c r="E35" s="21">
        <v>0</v>
      </c>
      <c r="F35" s="21">
        <v>157.87</v>
      </c>
      <c r="G35" s="21">
        <v>157.87</v>
      </c>
      <c r="H35" s="21">
        <v>0</v>
      </c>
      <c r="I35" s="21">
        <v>0</v>
      </c>
      <c r="J35" s="21">
        <v>103</v>
      </c>
      <c r="K35" s="21">
        <v>103</v>
      </c>
      <c r="L35" s="22">
        <f t="shared" si="0"/>
        <v>65.243554823589022</v>
      </c>
      <c r="M35" s="21"/>
      <c r="N35" s="21">
        <f t="shared" si="2"/>
        <v>103</v>
      </c>
      <c r="O35" s="21">
        <f t="shared" si="1"/>
        <v>65.243554823589022</v>
      </c>
    </row>
    <row r="36" spans="1:15" s="7" customFormat="1">
      <c r="A36" s="10">
        <v>23</v>
      </c>
      <c r="B36" s="10" t="s">
        <v>39</v>
      </c>
      <c r="C36" s="10">
        <v>26</v>
      </c>
      <c r="D36" s="21">
        <v>254.05</v>
      </c>
      <c r="E36" s="21">
        <v>715.84</v>
      </c>
      <c r="F36" s="21">
        <v>1519.86</v>
      </c>
      <c r="G36" s="21">
        <v>2489.75</v>
      </c>
      <c r="H36" s="21">
        <v>167.54</v>
      </c>
      <c r="I36" s="21">
        <v>44.88</v>
      </c>
      <c r="J36" s="21">
        <v>748.42</v>
      </c>
      <c r="K36" s="21">
        <v>960.84</v>
      </c>
      <c r="L36" s="22">
        <f t="shared" si="0"/>
        <v>38.591826488603274</v>
      </c>
      <c r="M36" s="21"/>
      <c r="N36" s="21">
        <f t="shared" si="2"/>
        <v>960.84</v>
      </c>
      <c r="O36" s="21">
        <f t="shared" si="1"/>
        <v>38.591826488603274</v>
      </c>
    </row>
    <row r="37" spans="1:15" s="7" customFormat="1">
      <c r="A37" s="10">
        <v>24</v>
      </c>
      <c r="B37" s="10" t="s">
        <v>40</v>
      </c>
      <c r="C37" s="10">
        <v>1</v>
      </c>
      <c r="D37" s="21">
        <v>0</v>
      </c>
      <c r="E37" s="21">
        <v>0</v>
      </c>
      <c r="F37" s="21">
        <v>43.39</v>
      </c>
      <c r="G37" s="21">
        <v>43.39</v>
      </c>
      <c r="H37" s="21">
        <v>0</v>
      </c>
      <c r="I37" s="21">
        <v>0</v>
      </c>
      <c r="J37" s="21">
        <v>8.1</v>
      </c>
      <c r="K37" s="21">
        <v>8.1</v>
      </c>
      <c r="L37" s="22">
        <f t="shared" si="0"/>
        <v>18.667895828531918</v>
      </c>
      <c r="M37" s="21"/>
      <c r="N37" s="21">
        <f t="shared" si="2"/>
        <v>8.1</v>
      </c>
      <c r="O37" s="21">
        <f t="shared" si="1"/>
        <v>18.667895828531918</v>
      </c>
    </row>
    <row r="38" spans="1:15" s="7" customFormat="1">
      <c r="A38" s="10">
        <v>25</v>
      </c>
      <c r="B38" s="10" t="s">
        <v>41</v>
      </c>
      <c r="C38" s="10">
        <v>4</v>
      </c>
      <c r="D38" s="21">
        <v>0</v>
      </c>
      <c r="E38" s="21">
        <v>0</v>
      </c>
      <c r="F38" s="21">
        <v>268.33</v>
      </c>
      <c r="G38" s="21">
        <v>268.33</v>
      </c>
      <c r="H38" s="21">
        <v>0</v>
      </c>
      <c r="I38" s="21">
        <v>0</v>
      </c>
      <c r="J38" s="21">
        <v>206.47</v>
      </c>
      <c r="K38" s="21">
        <v>206.47</v>
      </c>
      <c r="L38" s="22">
        <f t="shared" si="0"/>
        <v>76.946297469533789</v>
      </c>
      <c r="M38" s="21"/>
      <c r="N38" s="21">
        <f t="shared" si="2"/>
        <v>206.47</v>
      </c>
      <c r="O38" s="21">
        <f t="shared" si="1"/>
        <v>76.946297469533789</v>
      </c>
    </row>
    <row r="39" spans="1:15" s="7" customFormat="1">
      <c r="A39" s="10">
        <v>26</v>
      </c>
      <c r="B39" s="10" t="s">
        <v>42</v>
      </c>
      <c r="C39" s="10">
        <v>14</v>
      </c>
      <c r="D39" s="21">
        <v>100.46</v>
      </c>
      <c r="E39" s="21">
        <v>228.77</v>
      </c>
      <c r="F39" s="21">
        <v>1306.8699999999999</v>
      </c>
      <c r="G39" s="21">
        <v>1636.1</v>
      </c>
      <c r="H39" s="21">
        <v>75.599999999999994</v>
      </c>
      <c r="I39" s="21">
        <v>58.73</v>
      </c>
      <c r="J39" s="21">
        <v>1398.26</v>
      </c>
      <c r="K39" s="21">
        <v>1532.59</v>
      </c>
      <c r="L39" s="22">
        <f t="shared" si="0"/>
        <v>93.673369598435301</v>
      </c>
      <c r="M39" s="21"/>
      <c r="N39" s="21">
        <f t="shared" si="2"/>
        <v>1532.59</v>
      </c>
      <c r="O39" s="21">
        <f t="shared" si="1"/>
        <v>93.673369598435301</v>
      </c>
    </row>
    <row r="40" spans="1:15" s="7" customFormat="1">
      <c r="A40" s="10">
        <v>27</v>
      </c>
      <c r="B40" s="10" t="s">
        <v>43</v>
      </c>
      <c r="C40" s="10">
        <v>15</v>
      </c>
      <c r="D40" s="21">
        <v>0</v>
      </c>
      <c r="E40" s="21">
        <v>103.85</v>
      </c>
      <c r="F40" s="21">
        <v>1580.05</v>
      </c>
      <c r="G40" s="21">
        <v>1683.9</v>
      </c>
      <c r="H40" s="21">
        <v>0</v>
      </c>
      <c r="I40" s="21">
        <v>99.66</v>
      </c>
      <c r="J40" s="21">
        <v>1040.93</v>
      </c>
      <c r="K40" s="21">
        <v>1140.5899999999999</v>
      </c>
      <c r="L40" s="22">
        <f t="shared" si="0"/>
        <v>67.735019894293004</v>
      </c>
      <c r="M40" s="21"/>
      <c r="N40" s="21">
        <f t="shared" si="2"/>
        <v>1140.5899999999999</v>
      </c>
      <c r="O40" s="21">
        <f t="shared" si="1"/>
        <v>67.735019894293004</v>
      </c>
    </row>
    <row r="41" spans="1:15" s="7" customFormat="1">
      <c r="A41" s="10">
        <v>28</v>
      </c>
      <c r="B41" s="10" t="s">
        <v>44</v>
      </c>
      <c r="C41" s="10">
        <v>49</v>
      </c>
      <c r="D41" s="21">
        <v>12.83</v>
      </c>
      <c r="E41" s="21">
        <v>708.95</v>
      </c>
      <c r="F41" s="21">
        <v>1340.25</v>
      </c>
      <c r="G41" s="21">
        <v>2062.0300000000002</v>
      </c>
      <c r="H41" s="21">
        <v>27.31</v>
      </c>
      <c r="I41" s="21">
        <v>355.9</v>
      </c>
      <c r="J41" s="21">
        <v>284.07</v>
      </c>
      <c r="K41" s="21">
        <v>667.28</v>
      </c>
      <c r="L41" s="22">
        <f t="shared" si="0"/>
        <v>32.360343932920465</v>
      </c>
      <c r="M41" s="21"/>
      <c r="N41" s="21">
        <f t="shared" si="2"/>
        <v>667.28</v>
      </c>
      <c r="O41" s="21">
        <f t="shared" si="1"/>
        <v>32.360343932920465</v>
      </c>
    </row>
    <row r="42" spans="1:15" s="7" customFormat="1">
      <c r="A42" s="10">
        <v>29</v>
      </c>
      <c r="B42" s="10" t="s">
        <v>45</v>
      </c>
      <c r="C42" s="10">
        <v>11</v>
      </c>
      <c r="D42" s="21">
        <v>0</v>
      </c>
      <c r="E42" s="21">
        <v>0</v>
      </c>
      <c r="F42" s="21">
        <v>1327.97</v>
      </c>
      <c r="G42" s="21">
        <v>1327.97</v>
      </c>
      <c r="H42" s="21">
        <v>0</v>
      </c>
      <c r="I42" s="21">
        <v>0</v>
      </c>
      <c r="J42" s="21">
        <v>753.08</v>
      </c>
      <c r="K42" s="21">
        <v>753.08</v>
      </c>
      <c r="L42" s="22">
        <f t="shared" si="0"/>
        <v>56.709112404647698</v>
      </c>
      <c r="M42" s="21"/>
      <c r="N42" s="21">
        <f t="shared" si="2"/>
        <v>753.08</v>
      </c>
      <c r="O42" s="21">
        <f t="shared" si="1"/>
        <v>56.709112404647698</v>
      </c>
    </row>
    <row r="43" spans="1:15" s="7" customFormat="1">
      <c r="A43" s="10">
        <v>30</v>
      </c>
      <c r="B43" s="10" t="s">
        <v>46</v>
      </c>
      <c r="C43" s="10">
        <v>2</v>
      </c>
      <c r="D43" s="21">
        <v>0</v>
      </c>
      <c r="E43" s="21">
        <v>0</v>
      </c>
      <c r="F43" s="21">
        <v>399.36</v>
      </c>
      <c r="G43" s="21">
        <v>399.36</v>
      </c>
      <c r="H43" s="21">
        <v>0</v>
      </c>
      <c r="I43" s="21">
        <v>0</v>
      </c>
      <c r="J43" s="21">
        <v>15.71</v>
      </c>
      <c r="K43" s="21">
        <v>15.71</v>
      </c>
      <c r="L43" s="22">
        <f t="shared" si="0"/>
        <v>3.9337940705128207</v>
      </c>
      <c r="M43" s="21">
        <v>109.19</v>
      </c>
      <c r="N43" s="21">
        <f t="shared" si="2"/>
        <v>124.9</v>
      </c>
      <c r="O43" s="21">
        <f t="shared" si="1"/>
        <v>31.275040064102566</v>
      </c>
    </row>
    <row r="44" spans="1:15" s="9" customFormat="1">
      <c r="A44" s="11"/>
      <c r="B44" s="12" t="s">
        <v>47</v>
      </c>
      <c r="C44" s="12">
        <v>496</v>
      </c>
      <c r="D44" s="18">
        <v>3838.83</v>
      </c>
      <c r="E44" s="18">
        <v>9553.15</v>
      </c>
      <c r="F44" s="18">
        <v>33117.089999999997</v>
      </c>
      <c r="G44" s="18">
        <v>46509.07</v>
      </c>
      <c r="H44" s="18">
        <v>3469.77</v>
      </c>
      <c r="I44" s="18">
        <v>6136.8</v>
      </c>
      <c r="J44" s="18">
        <v>29737.82</v>
      </c>
      <c r="K44" s="18">
        <v>39344.39</v>
      </c>
      <c r="L44" s="18">
        <f t="shared" si="0"/>
        <v>84.595090807018934</v>
      </c>
      <c r="M44" s="18">
        <f>SUM(M29:M43)</f>
        <v>109.19</v>
      </c>
      <c r="N44" s="18">
        <f t="shared" si="2"/>
        <v>39453.58</v>
      </c>
      <c r="O44" s="18">
        <f t="shared" si="1"/>
        <v>84.829862218272694</v>
      </c>
    </row>
    <row r="45" spans="1:15" s="7" customFormat="1">
      <c r="A45" s="10">
        <v>31</v>
      </c>
      <c r="B45" s="10" t="s">
        <v>48</v>
      </c>
      <c r="C45" s="10">
        <v>6</v>
      </c>
      <c r="D45" s="21">
        <v>0</v>
      </c>
      <c r="E45" s="21">
        <v>16.760000000000002</v>
      </c>
      <c r="F45" s="21">
        <v>494.46</v>
      </c>
      <c r="G45" s="21">
        <v>511.22</v>
      </c>
      <c r="H45" s="21">
        <v>0</v>
      </c>
      <c r="I45" s="21">
        <v>26.29</v>
      </c>
      <c r="J45" s="21">
        <v>143.75</v>
      </c>
      <c r="K45" s="21">
        <v>170.04</v>
      </c>
      <c r="L45" s="22">
        <f t="shared" si="0"/>
        <v>33.261609483197049</v>
      </c>
      <c r="M45" s="21"/>
      <c r="N45" s="21">
        <f t="shared" si="2"/>
        <v>170.04</v>
      </c>
      <c r="O45" s="21">
        <f t="shared" si="1"/>
        <v>33.261609483197049</v>
      </c>
    </row>
    <row r="46" spans="1:15" s="7" customFormat="1">
      <c r="A46" s="10">
        <v>32</v>
      </c>
      <c r="B46" s="10" t="s">
        <v>49</v>
      </c>
      <c r="C46" s="10">
        <v>26</v>
      </c>
      <c r="D46" s="21">
        <v>37.97</v>
      </c>
      <c r="E46" s="21">
        <v>181.16</v>
      </c>
      <c r="F46" s="21">
        <v>931.04</v>
      </c>
      <c r="G46" s="21">
        <v>1150.17</v>
      </c>
      <c r="H46" s="21">
        <v>32.25</v>
      </c>
      <c r="I46" s="21">
        <v>41.52</v>
      </c>
      <c r="J46" s="21">
        <v>186.71</v>
      </c>
      <c r="K46" s="21">
        <v>260.48</v>
      </c>
      <c r="L46" s="22">
        <f t="shared" si="0"/>
        <v>22.647086952363562</v>
      </c>
      <c r="M46" s="21"/>
      <c r="N46" s="21">
        <f t="shared" si="2"/>
        <v>260.48</v>
      </c>
      <c r="O46" s="21">
        <f t="shared" si="1"/>
        <v>22.647086952363562</v>
      </c>
    </row>
    <row r="47" spans="1:15" s="7" customFormat="1">
      <c r="A47" s="10">
        <v>33</v>
      </c>
      <c r="B47" s="10" t="s">
        <v>50</v>
      </c>
      <c r="C47" s="10">
        <v>3</v>
      </c>
      <c r="D47" s="21">
        <v>0</v>
      </c>
      <c r="E47" s="21">
        <v>0</v>
      </c>
      <c r="F47" s="21">
        <v>834.75</v>
      </c>
      <c r="G47" s="21">
        <v>834.75</v>
      </c>
      <c r="H47" s="21">
        <v>0</v>
      </c>
      <c r="I47" s="21">
        <v>0</v>
      </c>
      <c r="J47" s="21">
        <v>133.88</v>
      </c>
      <c r="K47" s="21">
        <v>133.88</v>
      </c>
      <c r="L47" s="22">
        <f t="shared" si="0"/>
        <v>16.038334830787658</v>
      </c>
      <c r="M47" s="21"/>
      <c r="N47" s="21">
        <f t="shared" si="2"/>
        <v>133.88</v>
      </c>
      <c r="O47" s="21">
        <f t="shared" si="1"/>
        <v>16.038334830787658</v>
      </c>
    </row>
    <row r="48" spans="1:15" s="7" customFormat="1">
      <c r="A48" s="10">
        <v>34</v>
      </c>
      <c r="B48" s="10" t="s">
        <v>51</v>
      </c>
      <c r="C48" s="10">
        <v>3</v>
      </c>
      <c r="D48" s="21">
        <v>0</v>
      </c>
      <c r="E48" s="21">
        <v>0</v>
      </c>
      <c r="F48" s="21">
        <v>133.88</v>
      </c>
      <c r="G48" s="21">
        <v>133.88</v>
      </c>
      <c r="H48" s="21">
        <v>0</v>
      </c>
      <c r="I48" s="21">
        <v>0</v>
      </c>
      <c r="J48" s="21">
        <v>26.69</v>
      </c>
      <c r="K48" s="21">
        <v>26.69</v>
      </c>
      <c r="L48" s="22">
        <f t="shared" si="0"/>
        <v>19.935763370182254</v>
      </c>
      <c r="M48" s="21">
        <v>2.0299999999999998</v>
      </c>
      <c r="N48" s="21">
        <f t="shared" si="2"/>
        <v>28.720000000000002</v>
      </c>
      <c r="O48" s="21">
        <f t="shared" si="1"/>
        <v>21.452046608903501</v>
      </c>
    </row>
    <row r="49" spans="1:244" s="7" customFormat="1">
      <c r="A49" s="10">
        <v>35</v>
      </c>
      <c r="B49" s="10" t="s">
        <v>52</v>
      </c>
      <c r="C49" s="10">
        <v>2</v>
      </c>
      <c r="D49" s="21">
        <v>0</v>
      </c>
      <c r="E49" s="21">
        <v>0</v>
      </c>
      <c r="F49" s="21">
        <v>23.12</v>
      </c>
      <c r="G49" s="21">
        <v>23.12</v>
      </c>
      <c r="H49" s="21">
        <v>0</v>
      </c>
      <c r="I49" s="21">
        <v>0</v>
      </c>
      <c r="J49" s="21">
        <v>109.56</v>
      </c>
      <c r="K49" s="21">
        <v>109.56</v>
      </c>
      <c r="L49" s="22">
        <f t="shared" si="0"/>
        <v>473.87543252595157</v>
      </c>
      <c r="M49" s="21"/>
      <c r="N49" s="21">
        <f t="shared" si="2"/>
        <v>109.56</v>
      </c>
      <c r="O49" s="21">
        <f t="shared" si="1"/>
        <v>473.87543252595157</v>
      </c>
    </row>
    <row r="50" spans="1:244" s="9" customFormat="1">
      <c r="A50" s="11"/>
      <c r="B50" s="12" t="s">
        <v>53</v>
      </c>
      <c r="C50" s="12">
        <v>40</v>
      </c>
      <c r="D50" s="18">
        <v>37.97</v>
      </c>
      <c r="E50" s="18">
        <v>197.92</v>
      </c>
      <c r="F50" s="18">
        <v>2417.25</v>
      </c>
      <c r="G50" s="18">
        <v>2653.14</v>
      </c>
      <c r="H50" s="18">
        <v>32.25</v>
      </c>
      <c r="I50" s="18">
        <v>67.81</v>
      </c>
      <c r="J50" s="18">
        <v>600.59</v>
      </c>
      <c r="K50" s="18">
        <v>700.65</v>
      </c>
      <c r="L50" s="18">
        <f t="shared" si="0"/>
        <v>26.408331260317965</v>
      </c>
      <c r="M50" s="18">
        <f>SUM(M45:M49)</f>
        <v>2.0299999999999998</v>
      </c>
      <c r="N50" s="18">
        <f t="shared" si="2"/>
        <v>702.68</v>
      </c>
      <c r="O50" s="18">
        <f t="shared" si="1"/>
        <v>26.48484437308246</v>
      </c>
    </row>
    <row r="51" spans="1:244" s="9" customFormat="1">
      <c r="A51" s="11"/>
      <c r="B51" s="12" t="s">
        <v>54</v>
      </c>
      <c r="C51" s="12">
        <v>2585</v>
      </c>
      <c r="D51" s="18">
        <v>57141.89</v>
      </c>
      <c r="E51" s="18">
        <v>46514.18</v>
      </c>
      <c r="F51" s="18">
        <f>F50+F44+F28</f>
        <v>127083.12</v>
      </c>
      <c r="G51" s="18">
        <f>G50+G44+G28</f>
        <v>230739.18999999997</v>
      </c>
      <c r="H51" s="18">
        <v>22429.38</v>
      </c>
      <c r="I51" s="18">
        <v>24056.959999999999</v>
      </c>
      <c r="J51" s="18">
        <v>67316.509999999995</v>
      </c>
      <c r="K51" s="18">
        <v>113802.85</v>
      </c>
      <c r="L51" s="18">
        <f t="shared" si="0"/>
        <v>49.320988775248807</v>
      </c>
      <c r="M51" s="18">
        <f>M50+M44+M28</f>
        <v>7468.14</v>
      </c>
      <c r="N51" s="18">
        <f t="shared" si="2"/>
        <v>121270.99</v>
      </c>
      <c r="O51" s="18">
        <f t="shared" si="1"/>
        <v>52.557604107043986</v>
      </c>
    </row>
    <row r="52" spans="1:244">
      <c r="A52" s="10"/>
      <c r="B52" s="12" t="s">
        <v>61</v>
      </c>
      <c r="C52" s="16"/>
      <c r="D52" s="17"/>
      <c r="E52" s="17"/>
      <c r="F52" s="17"/>
      <c r="G52" s="17"/>
      <c r="H52" s="17"/>
      <c r="I52" s="17"/>
      <c r="J52" s="17"/>
      <c r="K52" s="17">
        <v>3358.09</v>
      </c>
      <c r="L52" s="22"/>
      <c r="M52" s="17"/>
      <c r="N52" s="17">
        <f t="shared" ref="N52" si="3">K52+M52</f>
        <v>3358.09</v>
      </c>
      <c r="O52" s="18"/>
    </row>
    <row r="53" spans="1:244" s="20" customFormat="1">
      <c r="A53" s="19"/>
      <c r="B53" s="12" t="s">
        <v>62</v>
      </c>
      <c r="C53" s="12">
        <f>C51+C52</f>
        <v>2585</v>
      </c>
      <c r="D53" s="18">
        <f t="shared" ref="D53:K53" si="4">D51+D52</f>
        <v>57141.89</v>
      </c>
      <c r="E53" s="18">
        <f t="shared" si="4"/>
        <v>46514.18</v>
      </c>
      <c r="F53" s="18">
        <f>F51+F52</f>
        <v>127083.12</v>
      </c>
      <c r="G53" s="18">
        <f t="shared" si="4"/>
        <v>230739.18999999997</v>
      </c>
      <c r="H53" s="18">
        <f t="shared" si="4"/>
        <v>22429.38</v>
      </c>
      <c r="I53" s="18">
        <f t="shared" si="4"/>
        <v>24056.959999999999</v>
      </c>
      <c r="J53" s="18">
        <f t="shared" si="4"/>
        <v>67316.509999999995</v>
      </c>
      <c r="K53" s="18">
        <f t="shared" si="4"/>
        <v>117160.94</v>
      </c>
      <c r="L53" s="18">
        <f t="shared" si="0"/>
        <v>50.776350562728425</v>
      </c>
      <c r="M53" s="18">
        <f t="shared" ref="M53:N53" si="5">M51+M52</f>
        <v>7468.14</v>
      </c>
      <c r="N53" s="18">
        <f t="shared" si="5"/>
        <v>124629.08</v>
      </c>
      <c r="O53" s="18">
        <f>N53/G53*100</f>
        <v>54.012965894523603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</row>
  </sheetData>
  <mergeCells count="11">
    <mergeCell ref="N1:O1"/>
    <mergeCell ref="B2:L2"/>
    <mergeCell ref="A3:O3"/>
    <mergeCell ref="B4:O4"/>
    <mergeCell ref="D6:G6"/>
    <mergeCell ref="H6:K6"/>
    <mergeCell ref="L6:L7"/>
    <mergeCell ref="M6:M7"/>
    <mergeCell ref="N6:N7"/>
    <mergeCell ref="O6:O7"/>
    <mergeCell ref="B1:L1"/>
  </mergeCells>
  <printOptions horizontalCentered="1" verticalCentered="1"/>
  <pageMargins left="0.55118110236220497" right="0.31496062992126" top="0.118110236220472" bottom="0.118110236220472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sbi</cp:lastModifiedBy>
  <cp:lastPrinted>2025-02-10T05:22:26Z</cp:lastPrinted>
  <dcterms:created xsi:type="dcterms:W3CDTF">2013-06-28T06:52:05Z</dcterms:created>
  <dcterms:modified xsi:type="dcterms:W3CDTF">2025-02-10T05:29:45Z</dcterms:modified>
</cp:coreProperties>
</file>